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attK\Documents\RegistrarOfVoters\Budget\24-25\"/>
    </mc:Choice>
  </mc:AlternateContent>
  <xr:revisionPtr revIDLastSave="0" documentId="13_ncr:1_{39FC67C9-5567-468E-ADAE-79ADD3C1D6E0}" xr6:coauthVersionLast="47" xr6:coauthVersionMax="47" xr10:uidLastSave="{00000000-0000-0000-0000-000000000000}"/>
  <bookViews>
    <workbookView xWindow="-120" yWindow="-120" windowWidth="29040" windowHeight="15720" tabRatio="681" xr2:uid="{00000000-000D-0000-FFFF-FFFF00000000}"/>
  </bookViews>
  <sheets>
    <sheet name="Election Payroll Detail" sheetId="29" r:id="rId1"/>
  </sheets>
  <definedNames>
    <definedName name="_xlnm.Print_Area" localSheetId="0">'Election Payroll Detail'!$A$1:$F$185</definedName>
    <definedName name="_xlnm.Print_Titles" localSheetId="0">'Election Payroll Detail'!$1:$1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9" l="1"/>
  <c r="F46" i="29"/>
  <c r="F44" i="29"/>
  <c r="F18" i="29"/>
  <c r="F47" i="29"/>
  <c r="D19" i="29"/>
  <c r="F19" i="29" s="1"/>
  <c r="D112" i="29"/>
  <c r="F112" i="29" s="1"/>
  <c r="D95" i="29"/>
  <c r="F95" i="29" s="1"/>
  <c r="D130" i="29"/>
  <c r="F130" i="29" s="1"/>
  <c r="F129" i="29"/>
  <c r="D127" i="29"/>
  <c r="F127" i="29" s="1"/>
  <c r="D126" i="29"/>
  <c r="F126" i="29" s="1"/>
  <c r="D125" i="29"/>
  <c r="F125" i="29" s="1"/>
  <c r="D124" i="29"/>
  <c r="F124" i="29" s="1"/>
  <c r="D123" i="29"/>
  <c r="F123" i="29" s="1"/>
  <c r="D122" i="29"/>
  <c r="F122" i="29" s="1"/>
  <c r="D121" i="29"/>
  <c r="F121" i="29" s="1"/>
  <c r="D120" i="29"/>
  <c r="F120" i="29" s="1"/>
  <c r="F111" i="29"/>
  <c r="D109" i="29"/>
  <c r="F109" i="29" s="1"/>
  <c r="D108" i="29"/>
  <c r="F108" i="29" s="1"/>
  <c r="D107" i="29"/>
  <c r="F107" i="29" s="1"/>
  <c r="D106" i="29"/>
  <c r="F106" i="29" s="1"/>
  <c r="D105" i="29"/>
  <c r="F105" i="29" s="1"/>
  <c r="D104" i="29"/>
  <c r="F104" i="29" s="1"/>
  <c r="D103" i="29"/>
  <c r="F103" i="29" s="1"/>
  <c r="D102" i="29"/>
  <c r="F102" i="29" s="1"/>
  <c r="D141" i="29"/>
  <c r="F141" i="29" s="1"/>
  <c r="D88" i="29"/>
  <c r="F88" i="29" s="1"/>
  <c r="D148" i="29"/>
  <c r="F148" i="29" s="1"/>
  <c r="F147" i="29"/>
  <c r="D145" i="29"/>
  <c r="F145" i="29" s="1"/>
  <c r="D144" i="29"/>
  <c r="F144" i="29" s="1"/>
  <c r="D143" i="29"/>
  <c r="F143" i="29" s="1"/>
  <c r="D142" i="29"/>
  <c r="F142" i="29" s="1"/>
  <c r="D140" i="29"/>
  <c r="F140" i="29" s="1"/>
  <c r="D139" i="29"/>
  <c r="F139" i="29" s="1"/>
  <c r="D138" i="29"/>
  <c r="F138" i="29" s="1"/>
  <c r="D166" i="29"/>
  <c r="F166" i="29" s="1"/>
  <c r="D165" i="29"/>
  <c r="F165" i="29" s="1"/>
  <c r="D164" i="29"/>
  <c r="F164" i="29" s="1"/>
  <c r="F157" i="29"/>
  <c r="F156" i="29"/>
  <c r="F155" i="29"/>
  <c r="F154" i="29"/>
  <c r="F94" i="29"/>
  <c r="D92" i="29"/>
  <c r="F92" i="29" s="1"/>
  <c r="D91" i="29"/>
  <c r="F91" i="29" s="1"/>
  <c r="D90" i="29"/>
  <c r="F90" i="29" s="1"/>
  <c r="D89" i="29"/>
  <c r="F89" i="29" s="1"/>
  <c r="D87" i="29"/>
  <c r="F87" i="29" s="1"/>
  <c r="D86" i="29"/>
  <c r="F86" i="29" s="1"/>
  <c r="D85" i="29"/>
  <c r="F85" i="29" s="1"/>
  <c r="D79" i="29"/>
  <c r="F79" i="29" s="1"/>
  <c r="F80" i="29" s="1"/>
  <c r="F75" i="29"/>
  <c r="F73" i="29"/>
  <c r="D72" i="29"/>
  <c r="F72" i="29" s="1"/>
  <c r="F71" i="29"/>
  <c r="D68" i="29"/>
  <c r="F68" i="29" s="1"/>
  <c r="D67" i="29"/>
  <c r="F67" i="29" s="1"/>
  <c r="D66" i="29"/>
  <c r="F66" i="29" s="1"/>
  <c r="D65" i="29"/>
  <c r="F65" i="29" s="1"/>
  <c r="D64" i="29"/>
  <c r="F64" i="29" s="1"/>
  <c r="D63" i="29"/>
  <c r="F63" i="29" s="1"/>
  <c r="D56" i="29"/>
  <c r="F56" i="29" s="1"/>
  <c r="F55" i="29"/>
  <c r="F54" i="29"/>
  <c r="F53" i="29"/>
  <c r="F52" i="29"/>
  <c r="F51" i="29"/>
  <c r="D50" i="29"/>
  <c r="F50" i="29" s="1"/>
  <c r="D49" i="29"/>
  <c r="F49" i="29" s="1"/>
  <c r="F48" i="29"/>
  <c r="F45" i="29"/>
  <c r="D43" i="29"/>
  <c r="F43" i="29" s="1"/>
  <c r="D42" i="29"/>
  <c r="F42" i="29" s="1"/>
  <c r="D41" i="29"/>
  <c r="F41" i="29" s="1"/>
  <c r="D40" i="29"/>
  <c r="F40" i="29" s="1"/>
  <c r="D39" i="29"/>
  <c r="F39" i="29" s="1"/>
  <c r="D38" i="29"/>
  <c r="F38" i="29" s="1"/>
  <c r="D37" i="29"/>
  <c r="F37" i="29" s="1"/>
  <c r="D28" i="29"/>
  <c r="F28" i="29" s="1"/>
  <c r="F27" i="29"/>
  <c r="F26" i="29"/>
  <c r="F25" i="29"/>
  <c r="F24" i="29"/>
  <c r="F23" i="29"/>
  <c r="D22" i="29"/>
  <c r="F22" i="29" s="1"/>
  <c r="D21" i="29"/>
  <c r="F21" i="29" s="1"/>
  <c r="F20" i="29"/>
  <c r="F16" i="29"/>
  <c r="F15" i="29"/>
  <c r="D14" i="29"/>
  <c r="F14" i="29" s="1"/>
  <c r="D13" i="29"/>
  <c r="F13" i="29" s="1"/>
  <c r="D12" i="29"/>
  <c r="F12" i="29" s="1"/>
  <c r="D11" i="29"/>
  <c r="F11" i="29" s="1"/>
  <c r="D10" i="29"/>
  <c r="F10" i="29" s="1"/>
  <c r="D9" i="29"/>
  <c r="F9" i="29" s="1"/>
  <c r="D8" i="29"/>
  <c r="F8" i="29" s="1"/>
  <c r="F131" i="29" l="1"/>
  <c r="D179" i="29" s="1"/>
  <c r="F113" i="29"/>
  <c r="D178" i="29" s="1"/>
  <c r="E178" i="29" s="1"/>
  <c r="F96" i="29"/>
  <c r="D177" i="29" s="1"/>
  <c r="E177" i="29" s="1"/>
  <c r="F76" i="29"/>
  <c r="D176" i="29" s="1"/>
  <c r="E176" i="29" s="1"/>
  <c r="F149" i="29"/>
  <c r="D180" i="29" s="1"/>
  <c r="E180" i="29" s="1"/>
  <c r="F158" i="29"/>
  <c r="D181" i="29" s="1"/>
  <c r="E181" i="29" s="1"/>
  <c r="F168" i="29"/>
  <c r="D182" i="29" s="1"/>
  <c r="E182" i="29" s="1"/>
  <c r="F29" i="29"/>
  <c r="D174" i="29" s="1"/>
  <c r="E174" i="29" s="1"/>
  <c r="D183" i="29"/>
  <c r="E183" i="29" s="1"/>
  <c r="F57" i="29"/>
  <c r="D175" i="29" s="1"/>
  <c r="E175" i="29" s="1"/>
  <c r="E179" i="29" l="1"/>
  <c r="E184" i="29" s="1"/>
</calcChain>
</file>

<file path=xl/sharedStrings.xml><?xml version="1.0" encoding="utf-8"?>
<sst xmlns="http://schemas.openxmlformats.org/spreadsheetml/2006/main" count="251" uniqueCount="79">
  <si>
    <t>ELECTION PAYROLL</t>
  </si>
  <si>
    <t xml:space="preserve"> </t>
  </si>
  <si>
    <t>POSITION</t>
  </si>
  <si>
    <t>HOURLY RATE</t>
  </si>
  <si>
    <t>HOURS EMPLOYED</t>
  </si>
  <si>
    <t>AMOUNT</t>
  </si>
  <si>
    <t>NO. EMPLOYEES</t>
  </si>
  <si>
    <t>TOTAL</t>
  </si>
  <si>
    <t>Head Moderator</t>
  </si>
  <si>
    <t xml:space="preserve">Flat </t>
  </si>
  <si>
    <t>Moderator</t>
  </si>
  <si>
    <t>Asst. Registrar</t>
  </si>
  <si>
    <t>Checker</t>
  </si>
  <si>
    <t>Ballot Clerk</t>
  </si>
  <si>
    <t>Tab Tender</t>
  </si>
  <si>
    <t>Greeters</t>
  </si>
  <si>
    <t>Registrar</t>
  </si>
  <si>
    <t>Absentee Ballot Counters*</t>
  </si>
  <si>
    <t>Per AB Ballot</t>
  </si>
  <si>
    <t>Absentee Moderator</t>
  </si>
  <si>
    <t>TH Custodians</t>
  </si>
  <si>
    <t>Clerk - RoV Office</t>
  </si>
  <si>
    <t>IT Support (Union OT rate)</t>
  </si>
  <si>
    <t>Scanner &amp; Ballot Retrievers</t>
  </si>
  <si>
    <t>Per Machine</t>
  </si>
  <si>
    <t>Scanner Callibration Testing</t>
  </si>
  <si>
    <t>IVS Testing</t>
  </si>
  <si>
    <t>VCL Setup and Testing</t>
  </si>
  <si>
    <t>Setup and Delivery</t>
  </si>
  <si>
    <t>Runner</t>
  </si>
  <si>
    <t>Minimum</t>
  </si>
  <si>
    <t>9 polling districts</t>
  </si>
  <si>
    <t>REFERENDUM - FULL DAY</t>
  </si>
  <si>
    <t>one polling place</t>
  </si>
  <si>
    <t>AB Ballot Counters*</t>
  </si>
  <si>
    <t>Moderator Central Counting</t>
  </si>
  <si>
    <t>Custodians</t>
  </si>
  <si>
    <t>Moderator (Re)Certification</t>
  </si>
  <si>
    <t>Moderators</t>
  </si>
  <si>
    <t>EARLY VOTING - PER FULL DAY</t>
  </si>
  <si>
    <t>Daily Set up</t>
  </si>
  <si>
    <t>Per day</t>
  </si>
  <si>
    <t>EARLY VOTING - SETUP</t>
  </si>
  <si>
    <t>AUDIT/RECANVASS</t>
  </si>
  <si>
    <t>Checker/Counters</t>
  </si>
  <si>
    <t>* $.75/BALLOT</t>
  </si>
  <si>
    <t>**BASED ON WHEN SCHOOL IS NOT IN SESSION</t>
  </si>
  <si>
    <t>TOTAL ALL ELECTIONS</t>
  </si>
  <si>
    <t xml:space="preserve"># </t>
  </si>
  <si>
    <t>Each</t>
  </si>
  <si>
    <t>Total</t>
  </si>
  <si>
    <t>Elections</t>
  </si>
  <si>
    <t>Primary</t>
  </si>
  <si>
    <t>Referendums</t>
  </si>
  <si>
    <t>Early Voting (Setup)</t>
  </si>
  <si>
    <t>Recount/Audit</t>
  </si>
  <si>
    <t>Moderator Cert.</t>
  </si>
  <si>
    <t>GRAND TOTAL ELECTIONS</t>
  </si>
  <si>
    <t>ELECTION (Presidential)</t>
  </si>
  <si>
    <t>9 polling districts + EDR</t>
  </si>
  <si>
    <t>Per District</t>
  </si>
  <si>
    <t>PRIMARY (State/Federal)</t>
  </si>
  <si>
    <t>Pres/Federal</t>
  </si>
  <si>
    <t>Setup and Delivery (1st Day)</t>
  </si>
  <si>
    <t>Checkers</t>
  </si>
  <si>
    <t>Primary Reg Day (10a-6p)</t>
  </si>
  <si>
    <t>Primary LONG Day (8a-6p)</t>
  </si>
  <si>
    <t>EV Primary - Long Day</t>
  </si>
  <si>
    <t>EV Primary - Reg Day</t>
  </si>
  <si>
    <t>EV Election - Reg Day</t>
  </si>
  <si>
    <t>Election Reg Day (10a-6p)</t>
  </si>
  <si>
    <t>EV Election - Long Day</t>
  </si>
  <si>
    <t>VCL/CVRS Setup and Testing</t>
  </si>
  <si>
    <t>Election Day Reg Staff</t>
  </si>
  <si>
    <t>Early Voting Counters</t>
  </si>
  <si>
    <t>Early Voting Modeator</t>
  </si>
  <si>
    <t xml:space="preserve">Per EV Ballot </t>
  </si>
  <si>
    <r>
      <t>Election</t>
    </r>
    <r>
      <rPr>
        <b/>
        <sz val="10"/>
        <rFont val="Arial"/>
        <family val="2"/>
      </rPr>
      <t xml:space="preserve"> LONG</t>
    </r>
    <r>
      <rPr>
        <b/>
        <sz val="10"/>
        <rFont val="Arial"/>
        <charset val="134"/>
      </rPr>
      <t xml:space="preserve"> Day (8a-6p)</t>
    </r>
  </si>
  <si>
    <t>Early Voting Moderator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</si>
</sst>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9">
    <font>
      <sz val="10"/>
      <name val="Arial"/>
      <charset val="134"/>
    </font>
    <font>
      <sz val="10"/>
      <name val="Arial Narrow"/>
      <charset val="134"/>
    </font>
    <font>
      <b/>
      <sz val="10"/>
      <name val="Arial"/>
      <charset val="134"/>
    </font>
    <font>
      <b/>
      <sz val="14"/>
      <name val="Arial"/>
      <charset val="134"/>
    </font>
    <font>
      <b/>
      <sz val="10"/>
      <color rgb="FFFF0000"/>
      <name val="Arial"/>
      <charset val="134"/>
    </font>
    <font>
      <b/>
      <sz val="12"/>
      <name val="Arial"/>
      <charset val="134"/>
    </font>
    <font>
      <sz val="6"/>
      <name val="Arial"/>
      <charset val="134"/>
    </font>
    <font>
      <sz val="10"/>
      <name val="Arial"/>
      <charset val="134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" fontId="7" fillId="0" borderId="0"/>
    <xf numFmtId="0" fontId="7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4" fontId="0" fillId="0" borderId="0" xfId="2" applyFont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4" fillId="3" borderId="0" xfId="0" applyFont="1" applyFill="1"/>
    <xf numFmtId="44" fontId="0" fillId="3" borderId="0" xfId="2" applyFont="1" applyFill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4" fontId="2" fillId="0" borderId="0" xfId="2" applyFont="1"/>
    <xf numFmtId="44" fontId="5" fillId="0" borderId="0" xfId="2" applyFont="1"/>
    <xf numFmtId="44" fontId="0" fillId="0" borderId="0" xfId="2" applyFont="1" applyAlignment="1">
      <alignment horizontal="centerContinuous"/>
    </xf>
    <xf numFmtId="0" fontId="5" fillId="3" borderId="0" xfId="0" applyFont="1" applyFill="1"/>
    <xf numFmtId="44" fontId="2" fillId="4" borderId="0" xfId="2" applyFont="1" applyFill="1"/>
    <xf numFmtId="165" fontId="0" fillId="0" borderId="0" xfId="1" applyNumberFormat="1" applyFont="1" applyAlignment="1">
      <alignment horizontal="center"/>
    </xf>
    <xf numFmtId="0" fontId="5" fillId="0" borderId="0" xfId="0" applyFont="1"/>
    <xf numFmtId="44" fontId="0" fillId="0" borderId="0" xfId="2" applyFont="1" applyBorder="1"/>
    <xf numFmtId="44" fontId="2" fillId="0" borderId="0" xfId="0" applyNumberFormat="1" applyFont="1"/>
    <xf numFmtId="0" fontId="2" fillId="0" borderId="0" xfId="0" applyFont="1" applyAlignment="1">
      <alignment wrapText="1"/>
    </xf>
    <xf numFmtId="0" fontId="6" fillId="0" borderId="0" xfId="0" applyFont="1"/>
    <xf numFmtId="44" fontId="0" fillId="0" borderId="0" xfId="0" applyNumberFormat="1"/>
    <xf numFmtId="0" fontId="7" fillId="0" borderId="0" xfId="5"/>
    <xf numFmtId="0" fontId="7" fillId="0" borderId="0" xfId="5" applyAlignment="1">
      <alignment horizontal="center"/>
    </xf>
    <xf numFmtId="0" fontId="7" fillId="0" borderId="0" xfId="6" applyAlignment="1">
      <alignment horizontal="center"/>
    </xf>
    <xf numFmtId="0" fontId="7" fillId="0" borderId="0" xfId="6"/>
    <xf numFmtId="0" fontId="3" fillId="0" borderId="0" xfId="0" applyFont="1" applyAlignment="1">
      <alignment horizontal="center"/>
    </xf>
    <xf numFmtId="44" fontId="2" fillId="5" borderId="0" xfId="2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44" fontId="2" fillId="6" borderId="0" xfId="2" applyFont="1" applyFill="1" applyAlignment="1">
      <alignment horizontal="center"/>
    </xf>
  </cellXfs>
  <cellStyles count="7">
    <cellStyle name="Comma" xfId="1" builtinId="3"/>
    <cellStyle name="Comma0" xfId="3" xr:uid="{00000000-0005-0000-0000-000001000000}"/>
    <cellStyle name="Currency" xfId="2" builtinId="4"/>
    <cellStyle name="Normal" xfId="0" builtinId="0"/>
    <cellStyle name="Normal 2" xfId="4" xr:uid="{00000000-0005-0000-0000-000004000000}"/>
    <cellStyle name="Normal 2 2" xfId="6" xr:uid="{00000000-0005-0000-0000-000005000000}"/>
    <cellStyle name="Normal 3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85"/>
  <sheetViews>
    <sheetView tabSelected="1" topLeftCell="A148" workbookViewId="0">
      <selection activeCell="A31" sqref="A31:XFD31"/>
    </sheetView>
  </sheetViews>
  <sheetFormatPr defaultColWidth="9" defaultRowHeight="12.75"/>
  <cols>
    <col min="1" max="1" width="28.5703125" customWidth="1"/>
    <col min="2" max="2" width="22" customWidth="1"/>
    <col min="3" max="3" width="20.5703125" customWidth="1"/>
    <col min="4" max="4" width="13.7109375" customWidth="1"/>
    <col min="5" max="5" width="22" customWidth="1"/>
    <col min="6" max="6" width="19.5703125" customWidth="1"/>
  </cols>
  <sheetData>
    <row r="1" spans="1:6" ht="18">
      <c r="B1" s="29" t="s">
        <v>0</v>
      </c>
      <c r="C1" s="29"/>
      <c r="D1" s="2"/>
      <c r="E1" s="1"/>
      <c r="F1" s="2"/>
    </row>
    <row r="2" spans="1:6">
      <c r="A2" s="3" t="s">
        <v>1</v>
      </c>
      <c r="D2" s="2"/>
      <c r="F2" s="2"/>
    </row>
    <row r="3" spans="1:6">
      <c r="A3" s="4" t="s">
        <v>58</v>
      </c>
      <c r="B3" s="5"/>
      <c r="C3" s="5"/>
      <c r="D3" s="6" t="s">
        <v>59</v>
      </c>
      <c r="E3" s="5"/>
      <c r="F3" s="7"/>
    </row>
    <row r="4" spans="1:6">
      <c r="A4" s="8"/>
      <c r="B4" s="8"/>
      <c r="D4" s="3"/>
    </row>
    <row r="5" spans="1:6">
      <c r="A5" s="9" t="s">
        <v>2</v>
      </c>
      <c r="B5" s="9" t="s">
        <v>3</v>
      </c>
      <c r="C5" s="9" t="s">
        <v>4</v>
      </c>
      <c r="D5" s="10" t="s">
        <v>5</v>
      </c>
      <c r="E5" s="9" t="s">
        <v>6</v>
      </c>
      <c r="F5" s="10" t="s">
        <v>7</v>
      </c>
    </row>
    <row r="6" spans="1:6">
      <c r="C6" s="11"/>
      <c r="D6" s="2"/>
      <c r="E6" s="11"/>
      <c r="F6" s="2"/>
    </row>
    <row r="7" spans="1:6">
      <c r="A7" s="25" t="s">
        <v>8</v>
      </c>
      <c r="B7" s="25" t="s">
        <v>9</v>
      </c>
      <c r="C7" s="26"/>
      <c r="D7" s="2">
        <v>75</v>
      </c>
      <c r="E7" s="26">
        <v>1</v>
      </c>
      <c r="F7" s="2">
        <v>75</v>
      </c>
    </row>
    <row r="8" spans="1:6">
      <c r="A8" s="25" t="s">
        <v>10</v>
      </c>
      <c r="B8" s="12">
        <v>21.5</v>
      </c>
      <c r="C8" s="26">
        <v>20</v>
      </c>
      <c r="D8" s="2">
        <f t="shared" ref="D8:D14" si="0">SUM(B8*C8)</f>
        <v>430</v>
      </c>
      <c r="E8" s="26">
        <v>10</v>
      </c>
      <c r="F8" s="2">
        <f t="shared" ref="F8:F14" si="1">SUM(D8*E8)</f>
        <v>4300</v>
      </c>
    </row>
    <row r="9" spans="1:6">
      <c r="A9" s="25" t="s">
        <v>11</v>
      </c>
      <c r="B9" s="12">
        <v>19.5</v>
      </c>
      <c r="C9" s="26">
        <v>20</v>
      </c>
      <c r="D9" s="2">
        <f t="shared" si="0"/>
        <v>390</v>
      </c>
      <c r="E9" s="26">
        <v>18</v>
      </c>
      <c r="F9" s="2">
        <f t="shared" si="1"/>
        <v>7020</v>
      </c>
    </row>
    <row r="10" spans="1:6">
      <c r="A10" s="25" t="s">
        <v>12</v>
      </c>
      <c r="B10" s="12">
        <v>18.5</v>
      </c>
      <c r="C10" s="26">
        <v>18</v>
      </c>
      <c r="D10" s="2">
        <f t="shared" si="0"/>
        <v>333</v>
      </c>
      <c r="E10" s="26">
        <v>18</v>
      </c>
      <c r="F10" s="2">
        <f t="shared" si="1"/>
        <v>5994</v>
      </c>
    </row>
    <row r="11" spans="1:6">
      <c r="A11" s="25" t="s">
        <v>13</v>
      </c>
      <c r="B11" s="12">
        <v>17.5</v>
      </c>
      <c r="C11" s="26">
        <v>18</v>
      </c>
      <c r="D11" s="2">
        <f t="shared" si="0"/>
        <v>315</v>
      </c>
      <c r="E11" s="26">
        <v>9</v>
      </c>
      <c r="F11" s="2">
        <f t="shared" si="1"/>
        <v>2835</v>
      </c>
    </row>
    <row r="12" spans="1:6">
      <c r="A12" s="25" t="s">
        <v>14</v>
      </c>
      <c r="B12" s="12">
        <v>16.5</v>
      </c>
      <c r="C12" s="26">
        <v>18</v>
      </c>
      <c r="D12" s="2">
        <f t="shared" si="0"/>
        <v>297</v>
      </c>
      <c r="E12" s="26">
        <v>9</v>
      </c>
      <c r="F12" s="2">
        <f t="shared" si="1"/>
        <v>2673</v>
      </c>
    </row>
    <row r="13" spans="1:6">
      <c r="A13" s="25" t="s">
        <v>15</v>
      </c>
      <c r="B13" s="12">
        <v>16.5</v>
      </c>
      <c r="C13" s="26">
        <v>18</v>
      </c>
      <c r="D13" s="2">
        <f t="shared" si="0"/>
        <v>297</v>
      </c>
      <c r="E13" s="26">
        <v>4</v>
      </c>
      <c r="F13" s="2">
        <f t="shared" si="1"/>
        <v>1188</v>
      </c>
    </row>
    <row r="14" spans="1:6">
      <c r="A14" s="25" t="s">
        <v>16</v>
      </c>
      <c r="B14" s="12">
        <v>24.5</v>
      </c>
      <c r="C14" s="26">
        <v>21</v>
      </c>
      <c r="D14" s="2">
        <f t="shared" si="0"/>
        <v>514.5</v>
      </c>
      <c r="E14" s="26">
        <v>2</v>
      </c>
      <c r="F14" s="2">
        <f t="shared" si="1"/>
        <v>1029</v>
      </c>
    </row>
    <row r="15" spans="1:6">
      <c r="A15" s="25" t="s">
        <v>17</v>
      </c>
      <c r="B15" s="12" t="s">
        <v>18</v>
      </c>
      <c r="C15" s="26">
        <v>800</v>
      </c>
      <c r="D15" s="2">
        <v>0.5</v>
      </c>
      <c r="E15" s="26">
        <v>7</v>
      </c>
      <c r="F15" s="2">
        <f>SUM(C15*D15*E15)</f>
        <v>2800</v>
      </c>
    </row>
    <row r="16" spans="1:6">
      <c r="A16" s="25" t="s">
        <v>19</v>
      </c>
      <c r="B16" s="12" t="s">
        <v>9</v>
      </c>
      <c r="C16" s="26"/>
      <c r="D16" s="2">
        <v>100</v>
      </c>
      <c r="E16" s="26">
        <v>1</v>
      </c>
      <c r="F16" s="2">
        <f t="shared" ref="F16:F22" si="2">SUM(D16*E16)</f>
        <v>100</v>
      </c>
    </row>
    <row r="17" spans="1:6">
      <c r="A17" s="25" t="s">
        <v>74</v>
      </c>
      <c r="B17" s="12" t="s">
        <v>76</v>
      </c>
      <c r="C17" s="26">
        <v>2000</v>
      </c>
      <c r="D17" s="2">
        <v>0.5</v>
      </c>
      <c r="E17" s="26">
        <v>5</v>
      </c>
      <c r="F17" s="2">
        <f>SUM(C17*D17*E17)</f>
        <v>5000</v>
      </c>
    </row>
    <row r="18" spans="1:6">
      <c r="A18" s="25" t="s">
        <v>75</v>
      </c>
      <c r="B18" s="12" t="s">
        <v>9</v>
      </c>
      <c r="C18" s="26"/>
      <c r="D18" s="2">
        <v>100</v>
      </c>
      <c r="E18" s="26">
        <v>1</v>
      </c>
      <c r="F18" s="2">
        <f t="shared" si="2"/>
        <v>100</v>
      </c>
    </row>
    <row r="19" spans="1:6">
      <c r="A19" s="25" t="s">
        <v>73</v>
      </c>
      <c r="B19" s="12">
        <v>19.5</v>
      </c>
      <c r="C19" s="26">
        <v>18</v>
      </c>
      <c r="D19" s="2">
        <f t="shared" ref="D19" si="3">SUM(B19*C19)</f>
        <v>351</v>
      </c>
      <c r="E19" s="26">
        <v>10</v>
      </c>
      <c r="F19" s="2">
        <f t="shared" si="2"/>
        <v>3510</v>
      </c>
    </row>
    <row r="20" spans="1:6">
      <c r="A20" s="25" t="s">
        <v>20</v>
      </c>
      <c r="B20" s="12" t="s">
        <v>9</v>
      </c>
      <c r="C20" s="26"/>
      <c r="D20" s="2">
        <v>50</v>
      </c>
      <c r="E20" s="26">
        <v>2</v>
      </c>
      <c r="F20" s="2">
        <f t="shared" si="2"/>
        <v>100</v>
      </c>
    </row>
    <row r="21" spans="1:6">
      <c r="A21" s="25" t="s">
        <v>21</v>
      </c>
      <c r="B21" s="12">
        <v>19.5</v>
      </c>
      <c r="C21" s="26">
        <v>21</v>
      </c>
      <c r="D21" s="2">
        <f>SUM(B21*C21)</f>
        <v>409.5</v>
      </c>
      <c r="E21" s="26">
        <v>1</v>
      </c>
      <c r="F21" s="2">
        <f t="shared" si="2"/>
        <v>409.5</v>
      </c>
    </row>
    <row r="22" spans="1:6">
      <c r="A22" s="25" t="s">
        <v>22</v>
      </c>
      <c r="B22" s="12">
        <v>50.65</v>
      </c>
      <c r="C22" s="26">
        <v>7</v>
      </c>
      <c r="D22" s="2">
        <f>SUM(B22*C22)</f>
        <v>354.55</v>
      </c>
      <c r="E22" s="26">
        <v>1</v>
      </c>
      <c r="F22" s="2">
        <f t="shared" si="2"/>
        <v>354.55</v>
      </c>
    </row>
    <row r="23" spans="1:6">
      <c r="A23" s="25" t="s">
        <v>23</v>
      </c>
      <c r="B23" s="12" t="s">
        <v>24</v>
      </c>
      <c r="C23" s="26">
        <v>12</v>
      </c>
      <c r="D23" s="2">
        <v>25</v>
      </c>
      <c r="E23" s="26">
        <v>2</v>
      </c>
      <c r="F23" s="2">
        <f t="shared" ref="F23:F27" si="4">SUM(C23*D23*E23)</f>
        <v>600</v>
      </c>
    </row>
    <row r="24" spans="1:6">
      <c r="A24" s="25" t="s">
        <v>25</v>
      </c>
      <c r="B24" s="12" t="s">
        <v>24</v>
      </c>
      <c r="C24" s="26">
        <v>21</v>
      </c>
      <c r="D24" s="2">
        <v>35</v>
      </c>
      <c r="E24" s="26">
        <v>2</v>
      </c>
      <c r="F24" s="2">
        <f t="shared" si="4"/>
        <v>1470</v>
      </c>
    </row>
    <row r="25" spans="1:6">
      <c r="A25" s="25" t="s">
        <v>26</v>
      </c>
      <c r="B25" s="12" t="s">
        <v>24</v>
      </c>
      <c r="C25" s="26">
        <v>12</v>
      </c>
      <c r="D25" s="2">
        <v>35</v>
      </c>
      <c r="E25" s="26">
        <v>2</v>
      </c>
      <c r="F25" s="2">
        <f t="shared" si="4"/>
        <v>840</v>
      </c>
    </row>
    <row r="26" spans="1:6">
      <c r="A26" s="25" t="s">
        <v>27</v>
      </c>
      <c r="B26" s="12" t="s">
        <v>24</v>
      </c>
      <c r="C26" s="26">
        <v>20</v>
      </c>
      <c r="D26" s="2">
        <v>35</v>
      </c>
      <c r="E26" s="26">
        <v>2</v>
      </c>
      <c r="F26" s="2">
        <f t="shared" si="4"/>
        <v>1400</v>
      </c>
    </row>
    <row r="27" spans="1:6">
      <c r="A27" s="25" t="s">
        <v>28</v>
      </c>
      <c r="B27" s="25" t="s">
        <v>60</v>
      </c>
      <c r="C27" s="26">
        <v>9</v>
      </c>
      <c r="D27" s="2">
        <v>150</v>
      </c>
      <c r="E27" s="26">
        <v>1</v>
      </c>
      <c r="F27" s="2">
        <f t="shared" si="4"/>
        <v>1350</v>
      </c>
    </row>
    <row r="28" spans="1:6">
      <c r="A28" s="25" t="s">
        <v>29</v>
      </c>
      <c r="B28" s="12">
        <v>16.5</v>
      </c>
      <c r="C28" s="26">
        <v>14</v>
      </c>
      <c r="D28" s="2">
        <f>SUM(B28*C28)</f>
        <v>231</v>
      </c>
      <c r="E28" s="26">
        <v>1</v>
      </c>
      <c r="F28" s="2">
        <f>SUM(D28*E28)</f>
        <v>231</v>
      </c>
    </row>
    <row r="29" spans="1:6">
      <c r="A29" s="3" t="s">
        <v>7</v>
      </c>
      <c r="B29" s="12"/>
      <c r="C29" s="3" t="s">
        <v>7</v>
      </c>
      <c r="D29" s="13"/>
      <c r="E29" s="9"/>
      <c r="F29" s="13">
        <f>SUM(F7:F28)</f>
        <v>43379.05</v>
      </c>
    </row>
    <row r="30" spans="1:6">
      <c r="A30" s="3"/>
      <c r="B30" s="12"/>
      <c r="C30" s="3"/>
      <c r="D30" s="13"/>
      <c r="E30" s="9"/>
      <c r="F30" s="13"/>
    </row>
    <row r="31" spans="1:6">
      <c r="A31" s="3"/>
      <c r="B31" s="12"/>
      <c r="C31" s="3"/>
      <c r="D31" s="13"/>
      <c r="E31" s="9"/>
      <c r="F31" s="13"/>
    </row>
    <row r="32" spans="1:6">
      <c r="A32" s="3"/>
      <c r="B32" s="12"/>
      <c r="C32" s="3"/>
      <c r="D32" s="13"/>
      <c r="E32" s="9"/>
      <c r="F32" s="13"/>
    </row>
    <row r="33" spans="1:6">
      <c r="A33" s="4" t="s">
        <v>61</v>
      </c>
      <c r="B33" s="5"/>
      <c r="C33" s="5"/>
      <c r="D33" s="6" t="s">
        <v>31</v>
      </c>
      <c r="E33" s="5"/>
      <c r="F33" s="7"/>
    </row>
    <row r="34" spans="1:6">
      <c r="A34" s="9" t="s">
        <v>2</v>
      </c>
      <c r="B34" s="9" t="s">
        <v>3</v>
      </c>
      <c r="C34" s="9" t="s">
        <v>4</v>
      </c>
      <c r="D34" s="10" t="s">
        <v>5</v>
      </c>
      <c r="E34" s="9" t="s">
        <v>6</v>
      </c>
      <c r="F34" s="10" t="s">
        <v>7</v>
      </c>
    </row>
    <row r="35" spans="1:6">
      <c r="C35" s="11"/>
      <c r="D35" s="2"/>
      <c r="E35" s="11"/>
      <c r="F35" s="2"/>
    </row>
    <row r="36" spans="1:6">
      <c r="A36" s="25" t="s">
        <v>8</v>
      </c>
      <c r="B36" s="25" t="s">
        <v>9</v>
      </c>
      <c r="C36" s="26"/>
      <c r="D36" s="2">
        <v>75</v>
      </c>
      <c r="E36" s="26">
        <v>1</v>
      </c>
      <c r="F36" s="2">
        <v>75</v>
      </c>
    </row>
    <row r="37" spans="1:6">
      <c r="A37" s="25" t="s">
        <v>10</v>
      </c>
      <c r="B37" s="12">
        <v>21.5</v>
      </c>
      <c r="C37" s="26">
        <v>20</v>
      </c>
      <c r="D37" s="2">
        <f t="shared" ref="D37:D43" si="5">SUM(B37*C37)</f>
        <v>430</v>
      </c>
      <c r="E37" s="26">
        <v>9</v>
      </c>
      <c r="F37" s="2">
        <f t="shared" ref="F37:F50" si="6">SUM(D37*E37)</f>
        <v>3870</v>
      </c>
    </row>
    <row r="38" spans="1:6">
      <c r="A38" s="25" t="s">
        <v>11</v>
      </c>
      <c r="B38" s="12">
        <v>19.5</v>
      </c>
      <c r="C38" s="26">
        <v>20</v>
      </c>
      <c r="D38" s="2">
        <f t="shared" si="5"/>
        <v>390</v>
      </c>
      <c r="E38" s="26">
        <v>20</v>
      </c>
      <c r="F38" s="2">
        <f t="shared" si="6"/>
        <v>7800</v>
      </c>
    </row>
    <row r="39" spans="1:6">
      <c r="A39" s="25" t="s">
        <v>12</v>
      </c>
      <c r="B39" s="12">
        <v>18.5</v>
      </c>
      <c r="C39" s="26">
        <v>18</v>
      </c>
      <c r="D39" s="2">
        <f t="shared" si="5"/>
        <v>333</v>
      </c>
      <c r="E39" s="26">
        <v>20</v>
      </c>
      <c r="F39" s="2">
        <f t="shared" si="6"/>
        <v>6660</v>
      </c>
    </row>
    <row r="40" spans="1:6">
      <c r="A40" s="25" t="s">
        <v>13</v>
      </c>
      <c r="B40" s="12">
        <v>17.5</v>
      </c>
      <c r="C40" s="26">
        <v>18</v>
      </c>
      <c r="D40" s="2">
        <f t="shared" si="5"/>
        <v>315</v>
      </c>
      <c r="E40" s="26">
        <v>9</v>
      </c>
      <c r="F40" s="2">
        <f t="shared" si="6"/>
        <v>2835</v>
      </c>
    </row>
    <row r="41" spans="1:6">
      <c r="A41" s="25" t="s">
        <v>14</v>
      </c>
      <c r="B41" s="12">
        <v>16.5</v>
      </c>
      <c r="C41" s="26">
        <v>18</v>
      </c>
      <c r="D41" s="2">
        <f t="shared" si="5"/>
        <v>297</v>
      </c>
      <c r="E41" s="26">
        <v>9</v>
      </c>
      <c r="F41" s="2">
        <f t="shared" si="6"/>
        <v>2673</v>
      </c>
    </row>
    <row r="42" spans="1:6">
      <c r="A42" s="25" t="s">
        <v>15</v>
      </c>
      <c r="B42" s="12">
        <v>16.5</v>
      </c>
      <c r="C42" s="26">
        <v>18</v>
      </c>
      <c r="D42" s="2">
        <f t="shared" si="5"/>
        <v>297</v>
      </c>
      <c r="E42" s="26">
        <v>4</v>
      </c>
      <c r="F42" s="2">
        <f t="shared" si="6"/>
        <v>1188</v>
      </c>
    </row>
    <row r="43" spans="1:6">
      <c r="A43" s="25" t="s">
        <v>16</v>
      </c>
      <c r="B43" s="12">
        <v>24.5</v>
      </c>
      <c r="C43" s="26">
        <v>21</v>
      </c>
      <c r="D43" s="2">
        <f t="shared" si="5"/>
        <v>514.5</v>
      </c>
      <c r="E43" s="26">
        <v>2</v>
      </c>
      <c r="F43" s="2">
        <f t="shared" si="6"/>
        <v>1029</v>
      </c>
    </row>
    <row r="44" spans="1:6">
      <c r="A44" s="25" t="s">
        <v>17</v>
      </c>
      <c r="B44" s="12" t="s">
        <v>18</v>
      </c>
      <c r="C44" s="26">
        <v>300</v>
      </c>
      <c r="D44" s="2">
        <v>0.5</v>
      </c>
      <c r="E44" s="26">
        <v>5</v>
      </c>
      <c r="F44" s="2">
        <f>SUM(C44*D44*E44)</f>
        <v>750</v>
      </c>
    </row>
    <row r="45" spans="1:6">
      <c r="A45" s="25" t="s">
        <v>19</v>
      </c>
      <c r="B45" s="12" t="s">
        <v>9</v>
      </c>
      <c r="C45" s="26"/>
      <c r="D45" s="2">
        <v>100</v>
      </c>
      <c r="E45" s="26">
        <v>1</v>
      </c>
      <c r="F45" s="2">
        <f t="shared" si="6"/>
        <v>100</v>
      </c>
    </row>
    <row r="46" spans="1:6">
      <c r="A46" s="25" t="s">
        <v>74</v>
      </c>
      <c r="B46" s="12" t="s">
        <v>76</v>
      </c>
      <c r="C46" s="26">
        <v>600</v>
      </c>
      <c r="D46" s="2">
        <v>0.5</v>
      </c>
      <c r="E46" s="26">
        <v>5</v>
      </c>
      <c r="F46" s="2">
        <f>SUM(C46*D46*E46)</f>
        <v>1500</v>
      </c>
    </row>
    <row r="47" spans="1:6">
      <c r="A47" s="25" t="s">
        <v>78</v>
      </c>
      <c r="B47" s="12" t="s">
        <v>9</v>
      </c>
      <c r="C47" s="26"/>
      <c r="D47" s="2">
        <v>100</v>
      </c>
      <c r="E47" s="26">
        <v>1</v>
      </c>
      <c r="F47" s="2">
        <f t="shared" ref="F47" si="7">SUM(D47*E47)</f>
        <v>100</v>
      </c>
    </row>
    <row r="48" spans="1:6">
      <c r="A48" s="25" t="s">
        <v>20</v>
      </c>
      <c r="B48" s="12" t="s">
        <v>9</v>
      </c>
      <c r="C48" s="26"/>
      <c r="D48" s="2">
        <v>50</v>
      </c>
      <c r="E48" s="26">
        <v>2</v>
      </c>
      <c r="F48" s="2">
        <f t="shared" si="6"/>
        <v>100</v>
      </c>
    </row>
    <row r="49" spans="1:6">
      <c r="A49" s="25" t="s">
        <v>21</v>
      </c>
      <c r="B49" s="12">
        <v>19.5</v>
      </c>
      <c r="C49" s="26">
        <v>21</v>
      </c>
      <c r="D49" s="2">
        <f>SUM(B49*C49)</f>
        <v>409.5</v>
      </c>
      <c r="E49" s="26">
        <v>1</v>
      </c>
      <c r="F49" s="2">
        <f t="shared" si="6"/>
        <v>409.5</v>
      </c>
    </row>
    <row r="50" spans="1:6">
      <c r="A50" s="25" t="s">
        <v>22</v>
      </c>
      <c r="B50" s="12">
        <v>50.65</v>
      </c>
      <c r="C50" s="26">
        <v>7</v>
      </c>
      <c r="D50" s="2">
        <f>SUM(B50*C50)</f>
        <v>354.55</v>
      </c>
      <c r="E50" s="26">
        <v>1</v>
      </c>
      <c r="F50" s="2">
        <f t="shared" si="6"/>
        <v>354.55</v>
      </c>
    </row>
    <row r="51" spans="1:6">
      <c r="A51" s="25" t="s">
        <v>23</v>
      </c>
      <c r="B51" s="12" t="s">
        <v>24</v>
      </c>
      <c r="C51" s="26">
        <v>12</v>
      </c>
      <c r="D51" s="2">
        <v>25</v>
      </c>
      <c r="E51" s="26">
        <v>2</v>
      </c>
      <c r="F51" s="2">
        <f t="shared" ref="F51:F55" si="8">SUM(C51*D51*E51)</f>
        <v>600</v>
      </c>
    </row>
    <row r="52" spans="1:6">
      <c r="A52" s="25" t="s">
        <v>25</v>
      </c>
      <c r="B52" s="12" t="s">
        <v>24</v>
      </c>
      <c r="C52" s="26">
        <v>21</v>
      </c>
      <c r="D52" s="2">
        <v>35</v>
      </c>
      <c r="E52" s="26">
        <v>2</v>
      </c>
      <c r="F52" s="2">
        <f t="shared" si="8"/>
        <v>1470</v>
      </c>
    </row>
    <row r="53" spans="1:6">
      <c r="A53" s="25" t="s">
        <v>26</v>
      </c>
      <c r="B53" s="12" t="s">
        <v>24</v>
      </c>
      <c r="C53" s="26">
        <v>12</v>
      </c>
      <c r="D53" s="2">
        <v>35</v>
      </c>
      <c r="E53" s="26">
        <v>2</v>
      </c>
      <c r="F53" s="2">
        <f t="shared" si="8"/>
        <v>840</v>
      </c>
    </row>
    <row r="54" spans="1:6">
      <c r="A54" s="25" t="s">
        <v>27</v>
      </c>
      <c r="B54" s="12" t="s">
        <v>24</v>
      </c>
      <c r="C54" s="26">
        <v>20</v>
      </c>
      <c r="D54" s="2">
        <v>25</v>
      </c>
      <c r="E54" s="26">
        <v>2</v>
      </c>
      <c r="F54" s="2">
        <f t="shared" si="8"/>
        <v>1000</v>
      </c>
    </row>
    <row r="55" spans="1:6">
      <c r="A55" s="25" t="s">
        <v>28</v>
      </c>
      <c r="B55" s="25" t="s">
        <v>60</v>
      </c>
      <c r="C55" s="26">
        <v>9</v>
      </c>
      <c r="D55" s="2">
        <v>150</v>
      </c>
      <c r="E55" s="26">
        <v>1</v>
      </c>
      <c r="F55" s="2">
        <f t="shared" si="8"/>
        <v>1350</v>
      </c>
    </row>
    <row r="56" spans="1:6">
      <c r="A56" s="25" t="s">
        <v>29</v>
      </c>
      <c r="B56" s="12">
        <v>16.5</v>
      </c>
      <c r="C56" s="26">
        <v>14</v>
      </c>
      <c r="D56" s="2">
        <f>SUM(B56*C56)</f>
        <v>231</v>
      </c>
      <c r="E56" s="26">
        <v>1</v>
      </c>
      <c r="F56" s="2">
        <f>SUM(D56*E56)</f>
        <v>231</v>
      </c>
    </row>
    <row r="57" spans="1:6">
      <c r="A57" s="3" t="s">
        <v>7</v>
      </c>
      <c r="B57" s="12"/>
      <c r="C57" s="3" t="s">
        <v>7</v>
      </c>
      <c r="D57" s="13"/>
      <c r="E57" s="9"/>
      <c r="F57" s="13">
        <f>SUM(F36:F56)</f>
        <v>34935.050000000003</v>
      </c>
    </row>
    <row r="58" spans="1:6">
      <c r="A58" s="3"/>
      <c r="B58" s="12"/>
      <c r="C58" s="3"/>
      <c r="D58" s="13"/>
      <c r="E58" s="9"/>
      <c r="F58" s="13"/>
    </row>
    <row r="59" spans="1:6">
      <c r="A59" s="8" t="s">
        <v>1</v>
      </c>
      <c r="B59" s="8"/>
      <c r="C59" s="8"/>
      <c r="D59" s="15"/>
      <c r="E59" s="8"/>
      <c r="F59" s="15"/>
    </row>
    <row r="60" spans="1:6" ht="15.75">
      <c r="A60" s="4" t="s">
        <v>32</v>
      </c>
      <c r="B60" s="5"/>
      <c r="C60" s="16" t="s">
        <v>33</v>
      </c>
      <c r="D60" s="7"/>
      <c r="E60" s="5"/>
      <c r="F60" s="7"/>
    </row>
    <row r="61" spans="1:6">
      <c r="A61" s="8"/>
      <c r="B61" s="8"/>
      <c r="C61" s="8"/>
      <c r="D61" s="15"/>
      <c r="E61" s="8"/>
      <c r="F61" s="15"/>
    </row>
    <row r="62" spans="1:6">
      <c r="A62" s="9" t="s">
        <v>2</v>
      </c>
      <c r="B62" s="9" t="s">
        <v>3</v>
      </c>
      <c r="C62" s="9" t="s">
        <v>4</v>
      </c>
      <c r="D62" s="10" t="s">
        <v>5</v>
      </c>
      <c r="E62" s="9" t="s">
        <v>6</v>
      </c>
      <c r="F62" s="10" t="s">
        <v>7</v>
      </c>
    </row>
    <row r="63" spans="1:6">
      <c r="A63" t="s">
        <v>10</v>
      </c>
      <c r="B63" s="12">
        <v>21.5</v>
      </c>
      <c r="C63" s="26">
        <v>18</v>
      </c>
      <c r="D63" s="2">
        <f t="shared" ref="D63:D68" si="9">SUM(B63*C63)</f>
        <v>387</v>
      </c>
      <c r="E63" s="27">
        <v>1</v>
      </c>
      <c r="F63" s="2">
        <f t="shared" ref="F63:F68" si="10">SUM(D63*E63)</f>
        <v>387</v>
      </c>
    </row>
    <row r="64" spans="1:6">
      <c r="A64" t="s">
        <v>12</v>
      </c>
      <c r="B64" s="12">
        <v>18.5</v>
      </c>
      <c r="C64" s="26">
        <v>16</v>
      </c>
      <c r="D64" s="2">
        <f t="shared" si="9"/>
        <v>296</v>
      </c>
      <c r="E64" s="27">
        <v>5</v>
      </c>
      <c r="F64" s="2">
        <f t="shared" si="10"/>
        <v>1480</v>
      </c>
    </row>
    <row r="65" spans="1:6">
      <c r="A65" t="s">
        <v>13</v>
      </c>
      <c r="B65" s="12">
        <v>17.5</v>
      </c>
      <c r="C65" s="26">
        <v>16</v>
      </c>
      <c r="D65" s="2">
        <f t="shared" si="9"/>
        <v>280</v>
      </c>
      <c r="E65" s="27">
        <v>1</v>
      </c>
      <c r="F65" s="2">
        <f t="shared" si="10"/>
        <v>280</v>
      </c>
    </row>
    <row r="66" spans="1:6">
      <c r="A66" t="s">
        <v>14</v>
      </c>
      <c r="B66" s="12">
        <v>16.5</v>
      </c>
      <c r="C66" s="26">
        <v>16</v>
      </c>
      <c r="D66" s="2">
        <f t="shared" si="9"/>
        <v>264</v>
      </c>
      <c r="E66" s="27">
        <v>1</v>
      </c>
      <c r="F66" s="2">
        <f t="shared" si="10"/>
        <v>264</v>
      </c>
    </row>
    <row r="67" spans="1:6">
      <c r="A67" t="s">
        <v>15</v>
      </c>
      <c r="B67" s="12">
        <v>16.5</v>
      </c>
      <c r="C67" s="26">
        <v>16</v>
      </c>
      <c r="D67" s="2">
        <f t="shared" si="9"/>
        <v>264</v>
      </c>
      <c r="E67" s="27">
        <v>2</v>
      </c>
      <c r="F67" s="2">
        <f t="shared" si="10"/>
        <v>528</v>
      </c>
    </row>
    <row r="68" spans="1:6">
      <c r="A68" t="s">
        <v>16</v>
      </c>
      <c r="B68" s="12">
        <v>24.5</v>
      </c>
      <c r="C68" s="26">
        <v>18</v>
      </c>
      <c r="D68" s="2">
        <f t="shared" si="9"/>
        <v>441</v>
      </c>
      <c r="E68" s="27">
        <v>2</v>
      </c>
      <c r="F68" s="2">
        <f t="shared" si="10"/>
        <v>882</v>
      </c>
    </row>
    <row r="69" spans="1:6">
      <c r="A69" s="28" t="s">
        <v>34</v>
      </c>
      <c r="B69" s="12" t="s">
        <v>30</v>
      </c>
      <c r="C69" s="27"/>
      <c r="D69" s="2">
        <v>75</v>
      </c>
      <c r="E69" s="27">
        <v>2</v>
      </c>
      <c r="F69" s="2">
        <v>150</v>
      </c>
    </row>
    <row r="70" spans="1:6">
      <c r="A70" s="28" t="s">
        <v>35</v>
      </c>
      <c r="B70" s="12" t="s">
        <v>9</v>
      </c>
      <c r="C70" s="28"/>
      <c r="D70" s="2">
        <v>100</v>
      </c>
      <c r="E70" s="27">
        <v>1</v>
      </c>
      <c r="F70" s="2">
        <v>100</v>
      </c>
    </row>
    <row r="71" spans="1:6">
      <c r="A71" s="28" t="s">
        <v>36</v>
      </c>
      <c r="B71" s="12" t="s">
        <v>9</v>
      </c>
      <c r="C71" s="27">
        <v>2</v>
      </c>
      <c r="D71" s="2">
        <v>50</v>
      </c>
      <c r="E71" s="27">
        <v>2</v>
      </c>
      <c r="F71" s="2">
        <f>SUM(C71*D71*E71)</f>
        <v>200</v>
      </c>
    </row>
    <row r="72" spans="1:6">
      <c r="A72" s="28" t="s">
        <v>21</v>
      </c>
      <c r="B72" s="12">
        <v>19.5</v>
      </c>
      <c r="C72" s="27">
        <v>11</v>
      </c>
      <c r="D72" s="2">
        <f>SUM(B72*C72)</f>
        <v>214.5</v>
      </c>
      <c r="E72" s="27">
        <v>1</v>
      </c>
      <c r="F72" s="2">
        <f>SUM(D72*E72)</f>
        <v>214.5</v>
      </c>
    </row>
    <row r="73" spans="1:6">
      <c r="A73" s="25" t="s">
        <v>27</v>
      </c>
      <c r="B73" s="12" t="s">
        <v>24</v>
      </c>
      <c r="C73" s="26">
        <v>5</v>
      </c>
      <c r="D73" s="2">
        <v>25</v>
      </c>
      <c r="E73" s="26">
        <v>2</v>
      </c>
      <c r="F73" s="2">
        <f>SUM(C73*D73*E73)</f>
        <v>250</v>
      </c>
    </row>
    <row r="74" spans="1:6">
      <c r="A74" s="25" t="s">
        <v>28</v>
      </c>
      <c r="B74" s="25" t="s">
        <v>9</v>
      </c>
      <c r="C74" s="27"/>
      <c r="D74" s="2">
        <v>150</v>
      </c>
      <c r="E74" s="27">
        <v>1</v>
      </c>
      <c r="F74" s="2">
        <v>120</v>
      </c>
    </row>
    <row r="75" spans="1:6">
      <c r="A75" s="28" t="s">
        <v>25</v>
      </c>
      <c r="B75" s="12" t="s">
        <v>24</v>
      </c>
      <c r="C75" s="27">
        <v>2</v>
      </c>
      <c r="D75" s="2">
        <v>35</v>
      </c>
      <c r="E75" s="27">
        <v>2</v>
      </c>
      <c r="F75" s="2">
        <f>SUM(C75*D75*E75)</f>
        <v>140</v>
      </c>
    </row>
    <row r="76" spans="1:6">
      <c r="A76" s="3" t="s">
        <v>7</v>
      </c>
      <c r="B76" s="12"/>
      <c r="D76" s="2"/>
      <c r="F76" s="13">
        <f>SUM(F63:F75)</f>
        <v>4995.5</v>
      </c>
    </row>
    <row r="77" spans="1:6">
      <c r="A77" s="3"/>
      <c r="B77" s="12"/>
      <c r="D77" s="2"/>
      <c r="F77" s="13"/>
    </row>
    <row r="78" spans="1:6">
      <c r="A78" s="4" t="s">
        <v>37</v>
      </c>
      <c r="B78" s="5"/>
      <c r="C78" s="5"/>
      <c r="D78" s="7"/>
      <c r="E78" s="5"/>
      <c r="F78" s="7"/>
    </row>
    <row r="79" spans="1:6">
      <c r="A79" t="s">
        <v>38</v>
      </c>
      <c r="B79" s="2">
        <v>21.5</v>
      </c>
      <c r="C79" s="11">
        <v>4</v>
      </c>
      <c r="D79" s="2">
        <f>SUM(B79*C79)</f>
        <v>86</v>
      </c>
      <c r="E79" s="11">
        <v>15</v>
      </c>
      <c r="F79" s="2">
        <f>D79*E79</f>
        <v>1290</v>
      </c>
    </row>
    <row r="80" spans="1:6">
      <c r="A80" s="3" t="s">
        <v>1</v>
      </c>
      <c r="D80" s="2"/>
      <c r="F80" s="13">
        <f>SUM(F79:F79)</f>
        <v>1290</v>
      </c>
    </row>
    <row r="81" spans="1:6">
      <c r="A81" s="3"/>
      <c r="D81" s="2"/>
      <c r="F81" s="13"/>
    </row>
    <row r="82" spans="1:6">
      <c r="A82" s="9"/>
      <c r="B82" s="9"/>
      <c r="C82" s="9"/>
      <c r="D82" s="10"/>
      <c r="E82" s="9"/>
      <c r="F82" s="10"/>
    </row>
    <row r="83" spans="1:6" ht="15.75">
      <c r="A83" s="4" t="s">
        <v>39</v>
      </c>
      <c r="B83" s="5"/>
      <c r="C83" s="16" t="s">
        <v>33</v>
      </c>
      <c r="D83" s="30" t="s">
        <v>65</v>
      </c>
      <c r="E83" s="30"/>
      <c r="F83" s="7"/>
    </row>
    <row r="84" spans="1:6">
      <c r="A84" s="9" t="s">
        <v>2</v>
      </c>
      <c r="B84" s="9" t="s">
        <v>3</v>
      </c>
      <c r="C84" s="9" t="s">
        <v>4</v>
      </c>
      <c r="D84" s="10" t="s">
        <v>5</v>
      </c>
      <c r="E84" s="9" t="s">
        <v>6</v>
      </c>
      <c r="F84" s="10" t="s">
        <v>7</v>
      </c>
    </row>
    <row r="85" spans="1:6">
      <c r="A85" t="s">
        <v>10</v>
      </c>
      <c r="B85" s="12">
        <v>21.5</v>
      </c>
      <c r="C85" s="26">
        <v>11</v>
      </c>
      <c r="D85" s="2">
        <f t="shared" ref="D85:D92" si="11">SUM(B85*C85)</f>
        <v>236.5</v>
      </c>
      <c r="E85" s="27">
        <v>1</v>
      </c>
      <c r="F85" s="2">
        <f t="shared" ref="F85:F92" si="12">SUM(D85*E85)</f>
        <v>236.5</v>
      </c>
    </row>
    <row r="86" spans="1:6">
      <c r="A86" s="25" t="s">
        <v>11</v>
      </c>
      <c r="B86" s="12">
        <v>19.5</v>
      </c>
      <c r="C86" s="26">
        <v>10</v>
      </c>
      <c r="D86" s="2">
        <f t="shared" si="11"/>
        <v>195</v>
      </c>
      <c r="E86" s="26">
        <v>2</v>
      </c>
      <c r="F86" s="2">
        <f t="shared" si="12"/>
        <v>390</v>
      </c>
    </row>
    <row r="87" spans="1:6">
      <c r="A87" t="s">
        <v>64</v>
      </c>
      <c r="B87" s="12">
        <v>18.5</v>
      </c>
      <c r="C87" s="26">
        <v>10</v>
      </c>
      <c r="D87" s="2">
        <f t="shared" si="11"/>
        <v>185</v>
      </c>
      <c r="E87" s="27">
        <v>2</v>
      </c>
      <c r="F87" s="2">
        <f t="shared" si="12"/>
        <v>370</v>
      </c>
    </row>
    <row r="88" spans="1:6">
      <c r="A88" t="s">
        <v>13</v>
      </c>
      <c r="B88" s="12">
        <v>17.5</v>
      </c>
      <c r="C88" s="26">
        <v>10</v>
      </c>
      <c r="D88" s="2">
        <f t="shared" ref="D88" si="13">SUM(B88*C88)</f>
        <v>175</v>
      </c>
      <c r="E88" s="27">
        <v>2</v>
      </c>
      <c r="F88" s="2">
        <f t="shared" ref="F88" si="14">SUM(D88*E88)</f>
        <v>350</v>
      </c>
    </row>
    <row r="89" spans="1:6">
      <c r="A89" t="s">
        <v>14</v>
      </c>
      <c r="B89" s="12">
        <v>16.5</v>
      </c>
      <c r="C89" s="26">
        <v>10</v>
      </c>
      <c r="D89" s="2">
        <f t="shared" si="11"/>
        <v>165</v>
      </c>
      <c r="E89" s="27">
        <v>1</v>
      </c>
      <c r="F89" s="2">
        <f t="shared" si="12"/>
        <v>165</v>
      </c>
    </row>
    <row r="90" spans="1:6">
      <c r="A90" t="s">
        <v>15</v>
      </c>
      <c r="B90" s="12">
        <v>16.5</v>
      </c>
      <c r="C90" s="26">
        <v>10</v>
      </c>
      <c r="D90" s="2">
        <f t="shared" si="11"/>
        <v>165</v>
      </c>
      <c r="E90" s="27">
        <v>1</v>
      </c>
      <c r="F90" s="2">
        <f t="shared" si="12"/>
        <v>165</v>
      </c>
    </row>
    <row r="91" spans="1:6">
      <c r="A91" t="s">
        <v>16</v>
      </c>
      <c r="B91" s="12">
        <v>24.5</v>
      </c>
      <c r="C91" s="26">
        <v>12</v>
      </c>
      <c r="D91" s="2">
        <f t="shared" si="11"/>
        <v>294</v>
      </c>
      <c r="E91" s="27">
        <v>2</v>
      </c>
      <c r="F91" s="2">
        <f t="shared" si="12"/>
        <v>588</v>
      </c>
    </row>
    <row r="92" spans="1:6">
      <c r="A92" s="28" t="s">
        <v>21</v>
      </c>
      <c r="B92" s="12">
        <v>19.5</v>
      </c>
      <c r="C92" s="27">
        <v>10</v>
      </c>
      <c r="D92" s="2">
        <f t="shared" si="11"/>
        <v>195</v>
      </c>
      <c r="E92" s="27">
        <v>1</v>
      </c>
      <c r="F92" s="2">
        <f t="shared" si="12"/>
        <v>195</v>
      </c>
    </row>
    <row r="93" spans="1:6">
      <c r="A93" s="25" t="s">
        <v>63</v>
      </c>
      <c r="B93" s="25" t="s">
        <v>9</v>
      </c>
      <c r="C93" s="27"/>
      <c r="D93" s="2">
        <v>150</v>
      </c>
      <c r="E93" s="27">
        <v>1</v>
      </c>
      <c r="F93" s="2">
        <v>120</v>
      </c>
    </row>
    <row r="94" spans="1:6">
      <c r="A94" s="28" t="s">
        <v>40</v>
      </c>
      <c r="B94" s="12" t="s">
        <v>41</v>
      </c>
      <c r="C94" s="27">
        <v>1</v>
      </c>
      <c r="D94" s="2">
        <v>30</v>
      </c>
      <c r="E94" s="27">
        <v>1</v>
      </c>
      <c r="F94" s="2">
        <f>SUM(D94*E94)</f>
        <v>30</v>
      </c>
    </row>
    <row r="95" spans="1:6">
      <c r="A95" s="28" t="s">
        <v>29</v>
      </c>
      <c r="B95" s="12">
        <v>16.5</v>
      </c>
      <c r="C95" s="27">
        <v>10</v>
      </c>
      <c r="D95" s="2">
        <f>SUM(B95*C95)</f>
        <v>165</v>
      </c>
      <c r="E95" s="27">
        <v>1</v>
      </c>
      <c r="F95" s="2">
        <f>SUM(D95*E95)</f>
        <v>165</v>
      </c>
    </row>
    <row r="96" spans="1:6">
      <c r="A96" s="3" t="s">
        <v>7</v>
      </c>
      <c r="B96" s="12"/>
      <c r="D96" s="2"/>
      <c r="F96" s="13">
        <f>SUM(F85:F95)</f>
        <v>2774.5</v>
      </c>
    </row>
    <row r="97" spans="1:6">
      <c r="A97" s="3"/>
      <c r="B97" s="12"/>
      <c r="D97" s="2"/>
      <c r="F97" s="13"/>
    </row>
    <row r="98" spans="1:6" ht="15.75">
      <c r="A98" s="4" t="s">
        <v>39</v>
      </c>
      <c r="B98" s="5"/>
      <c r="C98" s="16" t="s">
        <v>33</v>
      </c>
      <c r="D98" s="30" t="s">
        <v>66</v>
      </c>
      <c r="E98" s="30"/>
      <c r="F98" s="7"/>
    </row>
    <row r="99" spans="1:6">
      <c r="A99" s="3"/>
      <c r="D99" s="2"/>
      <c r="F99" s="13"/>
    </row>
    <row r="100" spans="1:6">
      <c r="A100" s="9" t="s">
        <v>2</v>
      </c>
      <c r="B100" s="9" t="s">
        <v>3</v>
      </c>
      <c r="C100" s="9" t="s">
        <v>4</v>
      </c>
      <c r="D100" s="10" t="s">
        <v>5</v>
      </c>
      <c r="E100" s="9" t="s">
        <v>6</v>
      </c>
      <c r="F100" s="10" t="s">
        <v>7</v>
      </c>
    </row>
    <row r="101" spans="1:6">
      <c r="A101" s="9"/>
      <c r="B101" s="9"/>
      <c r="C101" s="9"/>
      <c r="D101" s="10"/>
      <c r="E101" s="9"/>
      <c r="F101" s="10"/>
    </row>
    <row r="102" spans="1:6">
      <c r="A102" t="s">
        <v>10</v>
      </c>
      <c r="B102" s="12">
        <v>21.5</v>
      </c>
      <c r="C102" s="26">
        <v>13</v>
      </c>
      <c r="D102" s="2">
        <f t="shared" ref="D102:D109" si="15">SUM(B102*C102)</f>
        <v>279.5</v>
      </c>
      <c r="E102" s="27">
        <v>1</v>
      </c>
      <c r="F102" s="2">
        <f t="shared" ref="F102:F109" si="16">SUM(D102*E102)</f>
        <v>279.5</v>
      </c>
    </row>
    <row r="103" spans="1:6">
      <c r="A103" s="25" t="s">
        <v>11</v>
      </c>
      <c r="B103" s="12">
        <v>19.5</v>
      </c>
      <c r="C103" s="26">
        <v>12</v>
      </c>
      <c r="D103" s="2">
        <f t="shared" si="15"/>
        <v>234</v>
      </c>
      <c r="E103" s="26">
        <v>2</v>
      </c>
      <c r="F103" s="2">
        <f t="shared" si="16"/>
        <v>468</v>
      </c>
    </row>
    <row r="104" spans="1:6">
      <c r="A104" t="s">
        <v>64</v>
      </c>
      <c r="B104" s="12">
        <v>18.5</v>
      </c>
      <c r="C104" s="26">
        <v>12</v>
      </c>
      <c r="D104" s="2">
        <f t="shared" si="15"/>
        <v>222</v>
      </c>
      <c r="E104" s="27">
        <v>2</v>
      </c>
      <c r="F104" s="2">
        <f t="shared" si="16"/>
        <v>444</v>
      </c>
    </row>
    <row r="105" spans="1:6">
      <c r="A105" t="s">
        <v>13</v>
      </c>
      <c r="B105" s="12">
        <v>17.5</v>
      </c>
      <c r="C105" s="26">
        <v>12</v>
      </c>
      <c r="D105" s="2">
        <f t="shared" si="15"/>
        <v>210</v>
      </c>
      <c r="E105" s="27">
        <v>2</v>
      </c>
      <c r="F105" s="2">
        <f t="shared" si="16"/>
        <v>420</v>
      </c>
    </row>
    <row r="106" spans="1:6">
      <c r="A106" t="s">
        <v>14</v>
      </c>
      <c r="B106" s="12">
        <v>16.5</v>
      </c>
      <c r="C106" s="26">
        <v>12</v>
      </c>
      <c r="D106" s="2">
        <f t="shared" si="15"/>
        <v>198</v>
      </c>
      <c r="E106" s="27">
        <v>1</v>
      </c>
      <c r="F106" s="2">
        <f t="shared" si="16"/>
        <v>198</v>
      </c>
    </row>
    <row r="107" spans="1:6">
      <c r="A107" t="s">
        <v>15</v>
      </c>
      <c r="B107" s="12">
        <v>16.5</v>
      </c>
      <c r="C107" s="26">
        <v>12</v>
      </c>
      <c r="D107" s="2">
        <f t="shared" si="15"/>
        <v>198</v>
      </c>
      <c r="E107" s="27">
        <v>1</v>
      </c>
      <c r="F107" s="2">
        <f t="shared" si="16"/>
        <v>198</v>
      </c>
    </row>
    <row r="108" spans="1:6">
      <c r="A108" t="s">
        <v>16</v>
      </c>
      <c r="B108" s="12">
        <v>24.5</v>
      </c>
      <c r="C108" s="26">
        <v>14</v>
      </c>
      <c r="D108" s="2">
        <f t="shared" si="15"/>
        <v>343</v>
      </c>
      <c r="E108" s="27">
        <v>2</v>
      </c>
      <c r="F108" s="2">
        <f t="shared" si="16"/>
        <v>686</v>
      </c>
    </row>
    <row r="109" spans="1:6">
      <c r="A109" s="28" t="s">
        <v>21</v>
      </c>
      <c r="B109" s="12">
        <v>19.5</v>
      </c>
      <c r="C109" s="27">
        <v>12</v>
      </c>
      <c r="D109" s="2">
        <f t="shared" si="15"/>
        <v>234</v>
      </c>
      <c r="E109" s="27">
        <v>1</v>
      </c>
      <c r="F109" s="2">
        <f t="shared" si="16"/>
        <v>234</v>
      </c>
    </row>
    <row r="110" spans="1:6">
      <c r="A110" s="25" t="s">
        <v>63</v>
      </c>
      <c r="B110" s="25" t="s">
        <v>9</v>
      </c>
      <c r="C110" s="27"/>
      <c r="D110" s="2">
        <v>150</v>
      </c>
      <c r="E110" s="27">
        <v>1</v>
      </c>
      <c r="F110" s="2">
        <v>120</v>
      </c>
    </row>
    <row r="111" spans="1:6">
      <c r="A111" s="28" t="s">
        <v>40</v>
      </c>
      <c r="B111" s="12" t="s">
        <v>41</v>
      </c>
      <c r="C111" s="27">
        <v>1</v>
      </c>
      <c r="D111" s="2">
        <v>30</v>
      </c>
      <c r="E111" s="27">
        <v>1</v>
      </c>
      <c r="F111" s="2">
        <f>SUM(D111*E111)</f>
        <v>30</v>
      </c>
    </row>
    <row r="112" spans="1:6">
      <c r="A112" s="28" t="s">
        <v>29</v>
      </c>
      <c r="B112" s="12">
        <v>16.5</v>
      </c>
      <c r="C112" s="27">
        <v>12</v>
      </c>
      <c r="D112" s="2">
        <f>SUM(B112*C112)</f>
        <v>198</v>
      </c>
      <c r="E112" s="27">
        <v>1</v>
      </c>
      <c r="F112" s="2">
        <f>SUM(D112*E112)</f>
        <v>198</v>
      </c>
    </row>
    <row r="113" spans="1:6">
      <c r="A113" s="3" t="s">
        <v>7</v>
      </c>
      <c r="B113" s="12"/>
      <c r="D113" s="2"/>
      <c r="F113" s="13">
        <f>SUM(F102:F112)</f>
        <v>3275.5</v>
      </c>
    </row>
    <row r="114" spans="1:6">
      <c r="A114" s="3"/>
      <c r="B114" s="12"/>
      <c r="D114" s="2"/>
      <c r="F114" s="13"/>
    </row>
    <row r="115" spans="1:6">
      <c r="A115" s="3"/>
      <c r="B115" s="12"/>
      <c r="D115" s="2"/>
      <c r="F115" s="13"/>
    </row>
    <row r="116" spans="1:6" ht="15.75">
      <c r="A116" s="4" t="s">
        <v>39</v>
      </c>
      <c r="B116" s="5"/>
      <c r="C116" s="16" t="s">
        <v>33</v>
      </c>
      <c r="D116" s="32" t="s">
        <v>70</v>
      </c>
      <c r="E116" s="32"/>
      <c r="F116" s="7"/>
    </row>
    <row r="117" spans="1:6">
      <c r="A117" s="3"/>
      <c r="D117" s="2"/>
      <c r="F117" s="13"/>
    </row>
    <row r="118" spans="1:6">
      <c r="A118" s="9" t="s">
        <v>2</v>
      </c>
      <c r="B118" s="9" t="s">
        <v>3</v>
      </c>
      <c r="C118" s="9" t="s">
        <v>4</v>
      </c>
      <c r="D118" s="10" t="s">
        <v>5</v>
      </c>
      <c r="E118" s="9" t="s">
        <v>6</v>
      </c>
      <c r="F118" s="10" t="s">
        <v>7</v>
      </c>
    </row>
    <row r="119" spans="1:6">
      <c r="A119" s="9"/>
      <c r="B119" s="9"/>
      <c r="C119" s="9"/>
      <c r="D119" s="10"/>
      <c r="E119" s="9"/>
      <c r="F119" s="10"/>
    </row>
    <row r="120" spans="1:6">
      <c r="A120" t="s">
        <v>10</v>
      </c>
      <c r="B120" s="12">
        <v>21.5</v>
      </c>
      <c r="C120" s="26">
        <v>11</v>
      </c>
      <c r="D120" s="2">
        <f t="shared" ref="D120:D127" si="17">SUM(B120*C120)</f>
        <v>236.5</v>
      </c>
      <c r="E120" s="27">
        <v>1</v>
      </c>
      <c r="F120" s="2">
        <f t="shared" ref="F120:F127" si="18">SUM(D120*E120)</f>
        <v>236.5</v>
      </c>
    </row>
    <row r="121" spans="1:6">
      <c r="A121" s="25" t="s">
        <v>11</v>
      </c>
      <c r="B121" s="12">
        <v>19.5</v>
      </c>
      <c r="C121" s="26">
        <v>10</v>
      </c>
      <c r="D121" s="2">
        <f t="shared" si="17"/>
        <v>195</v>
      </c>
      <c r="E121" s="26">
        <v>2</v>
      </c>
      <c r="F121" s="2">
        <f t="shared" si="18"/>
        <v>390</v>
      </c>
    </row>
    <row r="122" spans="1:6">
      <c r="A122" t="s">
        <v>64</v>
      </c>
      <c r="B122" s="12">
        <v>18.5</v>
      </c>
      <c r="C122" s="26">
        <v>10</v>
      </c>
      <c r="D122" s="2">
        <f t="shared" si="17"/>
        <v>185</v>
      </c>
      <c r="E122" s="27">
        <v>6</v>
      </c>
      <c r="F122" s="2">
        <f t="shared" si="18"/>
        <v>1110</v>
      </c>
    </row>
    <row r="123" spans="1:6">
      <c r="A123" t="s">
        <v>13</v>
      </c>
      <c r="B123" s="12">
        <v>17.5</v>
      </c>
      <c r="C123" s="26">
        <v>10</v>
      </c>
      <c r="D123" s="2">
        <f t="shared" si="17"/>
        <v>175</v>
      </c>
      <c r="E123" s="27">
        <v>6</v>
      </c>
      <c r="F123" s="2">
        <f t="shared" si="18"/>
        <v>1050</v>
      </c>
    </row>
    <row r="124" spans="1:6">
      <c r="A124" t="s">
        <v>14</v>
      </c>
      <c r="B124" s="12">
        <v>16.5</v>
      </c>
      <c r="C124" s="26">
        <v>10</v>
      </c>
      <c r="D124" s="2">
        <f t="shared" si="17"/>
        <v>165</v>
      </c>
      <c r="E124" s="27">
        <v>1</v>
      </c>
      <c r="F124" s="2">
        <f t="shared" si="18"/>
        <v>165</v>
      </c>
    </row>
    <row r="125" spans="1:6">
      <c r="A125" t="s">
        <v>15</v>
      </c>
      <c r="B125" s="12">
        <v>16.5</v>
      </c>
      <c r="C125" s="26">
        <v>10</v>
      </c>
      <c r="D125" s="2">
        <f t="shared" si="17"/>
        <v>165</v>
      </c>
      <c r="E125" s="27">
        <v>2</v>
      </c>
      <c r="F125" s="2">
        <f t="shared" si="18"/>
        <v>330</v>
      </c>
    </row>
    <row r="126" spans="1:6">
      <c r="A126" t="s">
        <v>16</v>
      </c>
      <c r="B126" s="12">
        <v>24.5</v>
      </c>
      <c r="C126" s="26">
        <v>12</v>
      </c>
      <c r="D126" s="2">
        <f t="shared" si="17"/>
        <v>294</v>
      </c>
      <c r="E126" s="27">
        <v>2</v>
      </c>
      <c r="F126" s="2">
        <f t="shared" si="18"/>
        <v>588</v>
      </c>
    </row>
    <row r="127" spans="1:6">
      <c r="A127" s="28" t="s">
        <v>21</v>
      </c>
      <c r="B127" s="12">
        <v>19.5</v>
      </c>
      <c r="C127" s="27">
        <v>10</v>
      </c>
      <c r="D127" s="2">
        <f t="shared" si="17"/>
        <v>195</v>
      </c>
      <c r="E127" s="27">
        <v>1</v>
      </c>
      <c r="F127" s="2">
        <f t="shared" si="18"/>
        <v>195</v>
      </c>
    </row>
    <row r="128" spans="1:6">
      <c r="A128" s="25" t="s">
        <v>63</v>
      </c>
      <c r="B128" s="25" t="s">
        <v>9</v>
      </c>
      <c r="C128" s="27"/>
      <c r="D128" s="2">
        <v>150</v>
      </c>
      <c r="E128" s="27">
        <v>1</v>
      </c>
      <c r="F128" s="2">
        <v>120</v>
      </c>
    </row>
    <row r="129" spans="1:6">
      <c r="A129" s="28" t="s">
        <v>40</v>
      </c>
      <c r="B129" s="12" t="s">
        <v>41</v>
      </c>
      <c r="C129" s="27">
        <v>1</v>
      </c>
      <c r="D129" s="2">
        <v>30</v>
      </c>
      <c r="E129" s="27">
        <v>1</v>
      </c>
      <c r="F129" s="2">
        <f>SUM(D129*E129)</f>
        <v>30</v>
      </c>
    </row>
    <row r="130" spans="1:6">
      <c r="A130" s="28" t="s">
        <v>29</v>
      </c>
      <c r="B130" s="12">
        <v>16.5</v>
      </c>
      <c r="C130" s="27">
        <v>10</v>
      </c>
      <c r="D130" s="2">
        <f>SUM(B130*C130)</f>
        <v>165</v>
      </c>
      <c r="E130" s="27">
        <v>1</v>
      </c>
      <c r="F130" s="2">
        <f>SUM(D130*E130)</f>
        <v>165</v>
      </c>
    </row>
    <row r="131" spans="1:6">
      <c r="A131" s="3" t="s">
        <v>7</v>
      </c>
      <c r="B131" s="12"/>
      <c r="D131" s="2"/>
      <c r="F131" s="13">
        <f>SUM(F120:F130)</f>
        <v>4379.5</v>
      </c>
    </row>
    <row r="132" spans="1:6">
      <c r="A132" s="3"/>
      <c r="B132" s="12"/>
      <c r="D132" s="2"/>
      <c r="F132" s="13"/>
    </row>
    <row r="133" spans="1:6">
      <c r="A133" s="3"/>
      <c r="B133" s="12"/>
      <c r="D133" s="2"/>
      <c r="F133" s="13"/>
    </row>
    <row r="134" spans="1:6" ht="15.75">
      <c r="A134" s="4" t="s">
        <v>39</v>
      </c>
      <c r="B134" s="5"/>
      <c r="C134" s="16" t="s">
        <v>33</v>
      </c>
      <c r="D134" s="31" t="s">
        <v>77</v>
      </c>
      <c r="E134" s="32"/>
      <c r="F134" s="7"/>
    </row>
    <row r="135" spans="1:6">
      <c r="A135" s="3"/>
      <c r="D135" s="2"/>
      <c r="F135" s="13"/>
    </row>
    <row r="136" spans="1:6">
      <c r="A136" s="9" t="s">
        <v>2</v>
      </c>
      <c r="B136" s="9" t="s">
        <v>3</v>
      </c>
      <c r="C136" s="9" t="s">
        <v>4</v>
      </c>
      <c r="D136" s="10" t="s">
        <v>5</v>
      </c>
      <c r="E136" s="9" t="s">
        <v>6</v>
      </c>
      <c r="F136" s="10" t="s">
        <v>7</v>
      </c>
    </row>
    <row r="137" spans="1:6">
      <c r="A137" s="9"/>
      <c r="B137" s="9"/>
      <c r="C137" s="9"/>
      <c r="D137" s="10"/>
      <c r="E137" s="9"/>
      <c r="F137" s="10"/>
    </row>
    <row r="138" spans="1:6">
      <c r="A138" t="s">
        <v>10</v>
      </c>
      <c r="B138" s="12">
        <v>21.5</v>
      </c>
      <c r="C138" s="26">
        <v>13</v>
      </c>
      <c r="D138" s="2">
        <f t="shared" ref="D138:D145" si="19">SUM(B138*C138)</f>
        <v>279.5</v>
      </c>
      <c r="E138" s="27">
        <v>1</v>
      </c>
      <c r="F138" s="2">
        <f t="shared" ref="F138:F145" si="20">SUM(D138*E138)</f>
        <v>279.5</v>
      </c>
    </row>
    <row r="139" spans="1:6">
      <c r="A139" s="25" t="s">
        <v>11</v>
      </c>
      <c r="B139" s="12">
        <v>19.5</v>
      </c>
      <c r="C139" s="26">
        <v>12</v>
      </c>
      <c r="D139" s="2">
        <f t="shared" si="19"/>
        <v>234</v>
      </c>
      <c r="E139" s="26">
        <v>2</v>
      </c>
      <c r="F139" s="2">
        <f t="shared" si="20"/>
        <v>468</v>
      </c>
    </row>
    <row r="140" spans="1:6">
      <c r="A140" t="s">
        <v>64</v>
      </c>
      <c r="B140" s="12">
        <v>18.5</v>
      </c>
      <c r="C140" s="26">
        <v>12</v>
      </c>
      <c r="D140" s="2">
        <f t="shared" si="19"/>
        <v>222</v>
      </c>
      <c r="E140" s="27">
        <v>6</v>
      </c>
      <c r="F140" s="2">
        <f t="shared" si="20"/>
        <v>1332</v>
      </c>
    </row>
    <row r="141" spans="1:6">
      <c r="A141" t="s">
        <v>13</v>
      </c>
      <c r="B141" s="12">
        <v>17.5</v>
      </c>
      <c r="C141" s="26">
        <v>12</v>
      </c>
      <c r="D141" s="2">
        <f t="shared" ref="D141" si="21">SUM(B141*C141)</f>
        <v>210</v>
      </c>
      <c r="E141" s="27">
        <v>6</v>
      </c>
      <c r="F141" s="2">
        <f t="shared" ref="F141" si="22">SUM(D141*E141)</f>
        <v>1260</v>
      </c>
    </row>
    <row r="142" spans="1:6">
      <c r="A142" t="s">
        <v>14</v>
      </c>
      <c r="B142" s="12">
        <v>16.5</v>
      </c>
      <c r="C142" s="26">
        <v>12</v>
      </c>
      <c r="D142" s="2">
        <f t="shared" si="19"/>
        <v>198</v>
      </c>
      <c r="E142" s="27">
        <v>1</v>
      </c>
      <c r="F142" s="2">
        <f t="shared" si="20"/>
        <v>198</v>
      </c>
    </row>
    <row r="143" spans="1:6">
      <c r="A143" t="s">
        <v>15</v>
      </c>
      <c r="B143" s="12">
        <v>16.5</v>
      </c>
      <c r="C143" s="26">
        <v>12</v>
      </c>
      <c r="D143" s="2">
        <f t="shared" si="19"/>
        <v>198</v>
      </c>
      <c r="E143" s="27">
        <v>2</v>
      </c>
      <c r="F143" s="2">
        <f t="shared" si="20"/>
        <v>396</v>
      </c>
    </row>
    <row r="144" spans="1:6">
      <c r="A144" t="s">
        <v>16</v>
      </c>
      <c r="B144" s="12">
        <v>24.5</v>
      </c>
      <c r="C144" s="26">
        <v>14</v>
      </c>
      <c r="D144" s="2">
        <f t="shared" si="19"/>
        <v>343</v>
      </c>
      <c r="E144" s="27">
        <v>2</v>
      </c>
      <c r="F144" s="2">
        <f t="shared" si="20"/>
        <v>686</v>
      </c>
    </row>
    <row r="145" spans="1:6">
      <c r="A145" s="28" t="s">
        <v>21</v>
      </c>
      <c r="B145" s="12">
        <v>19.5</v>
      </c>
      <c r="C145" s="27">
        <v>12</v>
      </c>
      <c r="D145" s="2">
        <f t="shared" si="19"/>
        <v>234</v>
      </c>
      <c r="E145" s="27">
        <v>1</v>
      </c>
      <c r="F145" s="2">
        <f t="shared" si="20"/>
        <v>234</v>
      </c>
    </row>
    <row r="146" spans="1:6">
      <c r="A146" s="25" t="s">
        <v>63</v>
      </c>
      <c r="B146" s="25" t="s">
        <v>9</v>
      </c>
      <c r="C146" s="27"/>
      <c r="D146" s="2">
        <v>150</v>
      </c>
      <c r="E146" s="27">
        <v>1</v>
      </c>
      <c r="F146" s="2">
        <v>120</v>
      </c>
    </row>
    <row r="147" spans="1:6">
      <c r="A147" s="28" t="s">
        <v>40</v>
      </c>
      <c r="B147" s="12" t="s">
        <v>41</v>
      </c>
      <c r="C147" s="27">
        <v>1</v>
      </c>
      <c r="D147" s="2">
        <v>30</v>
      </c>
      <c r="E147" s="27">
        <v>1</v>
      </c>
      <c r="F147" s="2">
        <f>SUM(D147*E147)</f>
        <v>30</v>
      </c>
    </row>
    <row r="148" spans="1:6">
      <c r="A148" s="28" t="s">
        <v>29</v>
      </c>
      <c r="B148" s="12">
        <v>16.5</v>
      </c>
      <c r="C148" s="27">
        <v>12</v>
      </c>
      <c r="D148" s="2">
        <f>SUM(B148*C148)</f>
        <v>198</v>
      </c>
      <c r="E148" s="27">
        <v>1</v>
      </c>
      <c r="F148" s="2">
        <f>SUM(D148*E148)</f>
        <v>198</v>
      </c>
    </row>
    <row r="149" spans="1:6">
      <c r="A149" s="3" t="s">
        <v>7</v>
      </c>
      <c r="B149" s="12"/>
      <c r="D149" s="2"/>
      <c r="F149" s="13">
        <f>SUM(F138:F148)</f>
        <v>5201.5</v>
      </c>
    </row>
    <row r="150" spans="1:6">
      <c r="A150" s="3"/>
      <c r="B150" s="12"/>
      <c r="D150" s="2"/>
      <c r="F150" s="13"/>
    </row>
    <row r="151" spans="1:6">
      <c r="A151" s="3"/>
      <c r="B151" s="12"/>
      <c r="D151" s="2"/>
      <c r="F151" s="13"/>
    </row>
    <row r="152" spans="1:6" ht="15.75">
      <c r="A152" s="4" t="s">
        <v>42</v>
      </c>
      <c r="B152" s="5"/>
      <c r="C152" s="16" t="s">
        <v>33</v>
      </c>
      <c r="D152" s="17" t="s">
        <v>62</v>
      </c>
      <c r="E152" s="5"/>
      <c r="F152" s="7"/>
    </row>
    <row r="153" spans="1:6">
      <c r="A153" s="28"/>
      <c r="B153" s="12"/>
      <c r="C153" s="27"/>
      <c r="D153" s="2"/>
      <c r="E153" s="27"/>
      <c r="F153" s="2"/>
    </row>
    <row r="154" spans="1:6">
      <c r="A154" s="25" t="s">
        <v>26</v>
      </c>
      <c r="B154" s="12" t="s">
        <v>24</v>
      </c>
      <c r="C154" s="26">
        <v>1</v>
      </c>
      <c r="D154" s="2">
        <v>35</v>
      </c>
      <c r="E154" s="26">
        <v>2</v>
      </c>
      <c r="F154" s="2">
        <f t="shared" ref="F154:F157" si="23">SUM(C154*D154*E154)</f>
        <v>70</v>
      </c>
    </row>
    <row r="155" spans="1:6">
      <c r="A155" s="25" t="s">
        <v>72</v>
      </c>
      <c r="B155" s="12" t="s">
        <v>24</v>
      </c>
      <c r="C155" s="26">
        <v>6</v>
      </c>
      <c r="D155" s="2">
        <v>35</v>
      </c>
      <c r="E155" s="26">
        <v>2</v>
      </c>
      <c r="F155" s="2">
        <f t="shared" si="23"/>
        <v>420</v>
      </c>
    </row>
    <row r="156" spans="1:6">
      <c r="A156" s="28" t="s">
        <v>25</v>
      </c>
      <c r="B156" s="12" t="s">
        <v>24</v>
      </c>
      <c r="C156" s="27">
        <v>2</v>
      </c>
      <c r="D156" s="2">
        <v>35</v>
      </c>
      <c r="E156" s="27">
        <v>2</v>
      </c>
      <c r="F156" s="2">
        <f t="shared" si="23"/>
        <v>140</v>
      </c>
    </row>
    <row r="157" spans="1:6">
      <c r="A157" s="25" t="s">
        <v>28</v>
      </c>
      <c r="B157" s="12" t="s">
        <v>9</v>
      </c>
      <c r="C157" s="27">
        <v>1</v>
      </c>
      <c r="D157" s="2">
        <v>150</v>
      </c>
      <c r="E157" s="27">
        <v>1</v>
      </c>
      <c r="F157" s="2">
        <f t="shared" si="23"/>
        <v>150</v>
      </c>
    </row>
    <row r="158" spans="1:6">
      <c r="A158" s="3" t="s">
        <v>7</v>
      </c>
      <c r="B158" s="12"/>
      <c r="D158" s="2"/>
      <c r="F158" s="13">
        <f>SUM(F154:F157)</f>
        <v>780</v>
      </c>
    </row>
    <row r="159" spans="1:6">
      <c r="A159" s="8"/>
      <c r="B159" s="8"/>
      <c r="C159" s="8"/>
      <c r="D159" s="15"/>
      <c r="E159" s="8"/>
      <c r="F159" s="15"/>
    </row>
    <row r="160" spans="1:6" ht="15.75">
      <c r="A160" s="4" t="s">
        <v>43</v>
      </c>
      <c r="B160" s="5"/>
      <c r="C160" s="16"/>
      <c r="D160" s="7"/>
      <c r="E160" s="5"/>
      <c r="F160" s="7"/>
    </row>
    <row r="161" spans="1:6">
      <c r="A161" s="8"/>
      <c r="B161" s="8"/>
      <c r="C161" s="8"/>
      <c r="D161" s="15"/>
      <c r="E161" s="8"/>
      <c r="F161" s="15"/>
    </row>
    <row r="162" spans="1:6">
      <c r="A162" s="9" t="s">
        <v>2</v>
      </c>
      <c r="B162" s="9" t="s">
        <v>3</v>
      </c>
      <c r="C162" s="9" t="s">
        <v>4</v>
      </c>
      <c r="D162" s="10" t="s">
        <v>5</v>
      </c>
      <c r="E162" s="9" t="s">
        <v>6</v>
      </c>
      <c r="F162" s="10" t="s">
        <v>7</v>
      </c>
    </row>
    <row r="163" spans="1:6">
      <c r="D163" s="2"/>
      <c r="E163" s="18"/>
      <c r="F163" s="2"/>
    </row>
    <row r="164" spans="1:6">
      <c r="A164" s="28" t="s">
        <v>8</v>
      </c>
      <c r="B164" s="12">
        <v>21.5</v>
      </c>
      <c r="C164" s="12">
        <v>5</v>
      </c>
      <c r="D164" s="2">
        <f t="shared" ref="D164:D166" si="24">SUM(B164*C164)</f>
        <v>107.5</v>
      </c>
      <c r="E164" s="27">
        <v>1</v>
      </c>
      <c r="F164" s="2">
        <f>SUM(C164*D164*E164)</f>
        <v>537.5</v>
      </c>
    </row>
    <row r="165" spans="1:6">
      <c r="A165" s="28" t="s">
        <v>44</v>
      </c>
      <c r="B165" s="12">
        <v>18.5</v>
      </c>
      <c r="C165" s="12">
        <v>5</v>
      </c>
      <c r="D165" s="2">
        <f t="shared" si="24"/>
        <v>92.5</v>
      </c>
      <c r="E165" s="27">
        <v>10</v>
      </c>
      <c r="F165" s="2">
        <f>SUM(D165*E165)</f>
        <v>925</v>
      </c>
    </row>
    <row r="166" spans="1:6">
      <c r="A166" s="28" t="s">
        <v>16</v>
      </c>
      <c r="B166" s="12">
        <v>24.5</v>
      </c>
      <c r="C166" s="12">
        <v>6</v>
      </c>
      <c r="D166" s="2">
        <f t="shared" si="24"/>
        <v>147</v>
      </c>
      <c r="E166" s="27">
        <v>2</v>
      </c>
      <c r="F166" s="2">
        <f>SUM(D166*E166)</f>
        <v>294</v>
      </c>
    </row>
    <row r="167" spans="1:6">
      <c r="B167" s="12"/>
      <c r="C167" s="12"/>
      <c r="D167" s="2"/>
      <c r="E167" s="12"/>
      <c r="F167" s="2"/>
    </row>
    <row r="168" spans="1:6">
      <c r="A168" s="3" t="s">
        <v>7</v>
      </c>
      <c r="C168" s="12"/>
      <c r="D168" s="2"/>
      <c r="E168" s="12"/>
      <c r="F168" s="13">
        <f>SUM(F164:F167)</f>
        <v>1756.5</v>
      </c>
    </row>
    <row r="169" spans="1:6">
      <c r="C169" s="12"/>
      <c r="D169" s="2"/>
      <c r="E169" s="12"/>
      <c r="F169" s="2"/>
    </row>
    <row r="170" spans="1:6">
      <c r="A170" s="3" t="s">
        <v>45</v>
      </c>
      <c r="D170" s="2"/>
      <c r="E170" s="12"/>
      <c r="F170" s="2"/>
    </row>
    <row r="171" spans="1:6">
      <c r="A171" s="3" t="s">
        <v>46</v>
      </c>
      <c r="D171" s="2"/>
      <c r="E171" s="12"/>
      <c r="F171" s="2"/>
    </row>
    <row r="172" spans="1:6">
      <c r="D172" s="2"/>
      <c r="F172" s="2"/>
    </row>
    <row r="173" spans="1:6" ht="15.75">
      <c r="A173" s="19" t="s">
        <v>47</v>
      </c>
      <c r="B173" s="19"/>
      <c r="C173" s="19" t="s">
        <v>48</v>
      </c>
      <c r="D173" s="14" t="s">
        <v>49</v>
      </c>
      <c r="E173" s="19" t="s">
        <v>50</v>
      </c>
      <c r="F173" s="14"/>
    </row>
    <row r="174" spans="1:6">
      <c r="B174" t="s">
        <v>51</v>
      </c>
      <c r="C174" s="11">
        <v>1</v>
      </c>
      <c r="D174" s="20">
        <f>F29</f>
        <v>43379.05</v>
      </c>
      <c r="E174" s="20">
        <f>C174*D174</f>
        <v>43379.05</v>
      </c>
      <c r="F174" s="2"/>
    </row>
    <row r="175" spans="1:6">
      <c r="B175" t="s">
        <v>52</v>
      </c>
      <c r="C175" s="11">
        <v>1</v>
      </c>
      <c r="D175" s="20">
        <f>SUM(F57)</f>
        <v>34935.050000000003</v>
      </c>
      <c r="E175" s="20">
        <f>SUM(C175*D175)</f>
        <v>34935.050000000003</v>
      </c>
      <c r="F175" s="2"/>
    </row>
    <row r="176" spans="1:6">
      <c r="B176" t="s">
        <v>53</v>
      </c>
      <c r="C176" s="11">
        <v>2</v>
      </c>
      <c r="D176" s="20">
        <f>F76</f>
        <v>4995.5</v>
      </c>
      <c r="E176" s="20">
        <f>C176*D176</f>
        <v>9991</v>
      </c>
      <c r="F176" s="2"/>
    </row>
    <row r="177" spans="1:6">
      <c r="B177" t="s">
        <v>68</v>
      </c>
      <c r="C177" s="11">
        <v>5</v>
      </c>
      <c r="D177" s="20">
        <f>SUM(F96)</f>
        <v>2774.5</v>
      </c>
      <c r="E177" s="20">
        <f>(C177*D177)</f>
        <v>13872.5</v>
      </c>
      <c r="F177" s="2"/>
    </row>
    <row r="178" spans="1:6">
      <c r="B178" t="s">
        <v>67</v>
      </c>
      <c r="C178" s="11">
        <v>2</v>
      </c>
      <c r="D178" s="20">
        <f>SUM(F113)</f>
        <v>3275.5</v>
      </c>
      <c r="E178" s="20">
        <f>(C178*D178)</f>
        <v>6551</v>
      </c>
      <c r="F178" s="2"/>
    </row>
    <row r="179" spans="1:6">
      <c r="B179" t="s">
        <v>69</v>
      </c>
      <c r="C179" s="11">
        <v>12</v>
      </c>
      <c r="D179" s="20">
        <f>SUM(F131)</f>
        <v>4379.5</v>
      </c>
      <c r="E179" s="20">
        <f>(C179*D179)</f>
        <v>52554</v>
      </c>
      <c r="F179" s="2"/>
    </row>
    <row r="180" spans="1:6">
      <c r="B180" t="s">
        <v>71</v>
      </c>
      <c r="C180" s="11">
        <v>2</v>
      </c>
      <c r="D180" s="20">
        <f>SUM(F149)</f>
        <v>5201.5</v>
      </c>
      <c r="E180" s="20">
        <f>(C180*D180)</f>
        <v>10403</v>
      </c>
      <c r="F180" s="2"/>
    </row>
    <row r="181" spans="1:6">
      <c r="B181" t="s">
        <v>54</v>
      </c>
      <c r="C181" s="11">
        <v>2</v>
      </c>
      <c r="D181" s="20">
        <f>SUM(F158)</f>
        <v>780</v>
      </c>
      <c r="E181" s="20">
        <f>(C181*D181)+F160</f>
        <v>1560</v>
      </c>
      <c r="F181" s="2"/>
    </row>
    <row r="182" spans="1:6">
      <c r="B182" t="s">
        <v>55</v>
      </c>
      <c r="C182" s="11">
        <v>2</v>
      </c>
      <c r="D182" s="20">
        <f>F168</f>
        <v>1756.5</v>
      </c>
      <c r="E182" s="20">
        <f>C182*D182</f>
        <v>3513</v>
      </c>
      <c r="F182" s="2"/>
    </row>
    <row r="183" spans="1:6">
      <c r="B183" t="s">
        <v>56</v>
      </c>
      <c r="C183" s="11">
        <v>1</v>
      </c>
      <c r="D183" s="20">
        <f>SUM(F80)</f>
        <v>1290</v>
      </c>
      <c r="E183" s="20">
        <f>SUM(D183*C183)</f>
        <v>1290</v>
      </c>
      <c r="F183" s="2"/>
    </row>
    <row r="184" spans="1:6" ht="25.5">
      <c r="B184" s="3"/>
      <c r="D184" s="13"/>
      <c r="E184" s="21">
        <f>SUM(E174:E183)</f>
        <v>178048.6</v>
      </c>
      <c r="F184" s="22" t="s">
        <v>57</v>
      </c>
    </row>
    <row r="185" spans="1:6">
      <c r="A185" s="23"/>
      <c r="D185" s="2"/>
      <c r="E185" s="24"/>
      <c r="F185" s="2"/>
    </row>
  </sheetData>
  <mergeCells count="5">
    <mergeCell ref="B1:C1"/>
    <mergeCell ref="D98:E98"/>
    <mergeCell ref="D134:E134"/>
    <mergeCell ref="D116:E116"/>
    <mergeCell ref="D83:E83"/>
  </mergeCells>
  <pageMargins left="0.7" right="0.7" top="1.25" bottom="0.75" header="1.05" footer="0.3"/>
  <pageSetup scale="98" fitToHeight="0" orientation="landscape" r:id="rId1"/>
  <headerFooter>
    <oddHeader>&amp;C&amp;F</oddHeader>
    <oddFooter>&amp;CPage &amp;P of &amp;N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Election Payroll Detail</vt:lpstr>
      <vt:lpstr>'Election Payroll Detail'!Print_Area</vt:lpstr>
      <vt:lpstr>'Election Payroll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PAGE 7</dc:title>
  <dc:creator>Authorized Gateway Customer</dc:creator>
  <cp:lastModifiedBy>Matthew Katra</cp:lastModifiedBy>
  <cp:lastPrinted>2024-02-26T20:53:33Z</cp:lastPrinted>
  <dcterms:created xsi:type="dcterms:W3CDTF">2000-12-15T15:33:00Z</dcterms:created>
  <dcterms:modified xsi:type="dcterms:W3CDTF">2024-04-11T20:20:08Z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D3C60BE752E141E7BC712C35EB9C6DE2</vt:lpwstr>
  </property>
  <property fmtid="{D5CDD505-2E9C-101B-9397-08002B2CF9AE}" pid="3" name="KSOProductBuildVer">
    <vt:lpwstr>1033-11.2.0.11486</vt:lpwstr>
  </property>
</Properties>
</file>